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19440" windowHeight="12680" activeTab="0"/>
  </bookViews>
  <sheets>
    <sheet name="Feld 4er Gruppe" sheetId="1" r:id="rId1"/>
    <sheet name="Vorrunde" sheetId="2" r:id="rId2"/>
    <sheet name="Rückrunde" sheetId="3" r:id="rId3"/>
  </sheets>
  <definedNames/>
  <calcPr fullCalcOnLoad="1"/>
</workbook>
</file>

<file path=xl/sharedStrings.xml><?xml version="1.0" encoding="utf-8"?>
<sst xmlns="http://schemas.openxmlformats.org/spreadsheetml/2006/main" count="149" uniqueCount="54">
  <si>
    <t>Mannschaften</t>
  </si>
  <si>
    <t xml:space="preserve">Spiel </t>
  </si>
  <si>
    <t>Schiedsricher</t>
  </si>
  <si>
    <t>1. Satz</t>
  </si>
  <si>
    <t>2. Satz</t>
  </si>
  <si>
    <t>3. Satz</t>
  </si>
  <si>
    <t>Spiel</t>
  </si>
  <si>
    <t>Mannschaft A</t>
  </si>
  <si>
    <t>Mannschaft B</t>
  </si>
  <si>
    <t>Schiedsrichter</t>
  </si>
  <si>
    <t>Vorrunde</t>
  </si>
  <si>
    <t>Bälle A</t>
  </si>
  <si>
    <t>Bälle B</t>
  </si>
  <si>
    <t>+/-</t>
  </si>
  <si>
    <t>Pkt.</t>
  </si>
  <si>
    <t>Punkte</t>
  </si>
  <si>
    <t>Mannschaft 5</t>
  </si>
  <si>
    <t>Mannschaft 6</t>
  </si>
  <si>
    <t>Mannschaft 7</t>
  </si>
  <si>
    <t>Totalisierung</t>
  </si>
  <si>
    <t>Rang</t>
  </si>
  <si>
    <t>Rückrunde</t>
  </si>
  <si>
    <t>Total</t>
  </si>
  <si>
    <t>Spielleiter:</t>
  </si>
  <si>
    <t>Modus:</t>
  </si>
  <si>
    <t>Zweifache Runde, jeder gegen jeden</t>
  </si>
  <si>
    <t xml:space="preserve">Widnau </t>
  </si>
  <si>
    <t>Schwarzach</t>
  </si>
  <si>
    <t>Lässer Anton</t>
  </si>
  <si>
    <t>Pro Spiel 2 Gewinn Sätze auf 11 Punkte .Max 13</t>
  </si>
  <si>
    <t xml:space="preserve">Spielort Vorrunde:   </t>
  </si>
  <si>
    <t>Spielort Rückrunde:</t>
  </si>
  <si>
    <t xml:space="preserve">Datum: </t>
  </si>
  <si>
    <t xml:space="preserve">Spielbeginn: </t>
  </si>
  <si>
    <t>Kategorie U16-U18</t>
  </si>
  <si>
    <t>Wir spielen mit 3 Gruppen zu je 4 Mannschaften .Die Drei U18 Mannschaften</t>
  </si>
  <si>
    <t>Mannschaften kann erst bestimmt werden ,wenn unsere Quotenplätze für die</t>
  </si>
  <si>
    <t>SM  bekannt sind.</t>
  </si>
  <si>
    <t xml:space="preserve">plus der beste 3 ( 4 ) dieser Gruppen , sind bei der OSM vom 24.6.2016  dabei.Die genaue Anzahl an  </t>
  </si>
  <si>
    <t>Die U18 Mannschaften können sich direkt bei Emil Tobler für die SM anmelden.</t>
  </si>
  <si>
    <t>sind mit der U16  Diepoldsau in Gruppe 3,weil Diepoldsau</t>
  </si>
  <si>
    <t>als Veranstallter der OSM und der SM gesetzt ist.Die Ersten 2 (oder 3 ) der Gruppen 1 +2</t>
  </si>
  <si>
    <t>Flums</t>
  </si>
  <si>
    <t>Wigoltingen</t>
  </si>
  <si>
    <t xml:space="preserve">Gruppe 2      </t>
  </si>
  <si>
    <t>laesseranton@msn.com</t>
  </si>
  <si>
    <t>079 379 01 25</t>
  </si>
  <si>
    <t xml:space="preserve"> </t>
  </si>
  <si>
    <t>Gruppenobmann:</t>
  </si>
  <si>
    <r>
      <rPr>
        <b/>
        <sz val="9"/>
        <rFont val="Arial"/>
        <family val="2"/>
      </rPr>
      <t>jfb Widnau</t>
    </r>
    <r>
      <rPr>
        <sz val="9"/>
        <rFont val="Arial"/>
        <family val="2"/>
      </rPr>
      <t xml:space="preserve">  Marcel Wassmer</t>
    </r>
  </si>
  <si>
    <r>
      <rPr>
        <b/>
        <sz val="9"/>
        <rFont val="Arial"/>
        <family val="2"/>
      </rPr>
      <t>Schwarzach</t>
    </r>
    <r>
      <rPr>
        <sz val="9"/>
        <rFont val="Arial"/>
        <family val="2"/>
      </rPr>
      <t xml:space="preserve">  Helmut Pfanner</t>
    </r>
  </si>
  <si>
    <r>
      <rPr>
        <b/>
        <sz val="9"/>
        <rFont val="Arial"/>
        <family val="2"/>
      </rPr>
      <t>Flums</t>
    </r>
    <r>
      <rPr>
        <sz val="9"/>
        <rFont val="Arial"/>
        <family val="2"/>
      </rPr>
      <t xml:space="preserve">   Andi Hörner</t>
    </r>
  </si>
  <si>
    <r>
      <rPr>
        <b/>
        <sz val="9"/>
        <rFont val="Arial"/>
        <family val="2"/>
      </rPr>
      <t>Wigoltingen</t>
    </r>
    <r>
      <rPr>
        <sz val="9"/>
        <rFont val="Arial"/>
        <family val="2"/>
      </rPr>
      <t xml:space="preserve">  Christof Nater</t>
    </r>
  </si>
  <si>
    <t>OSM - Feld 2016 U16 Gruppe 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</si>
</sst>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hair"/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ck"/>
      <right style="thick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52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53" xfId="0" applyFont="1" applyBorder="1" applyAlignment="1" applyProtection="1">
      <alignment/>
      <protection/>
    </xf>
    <xf numFmtId="49" fontId="2" fillId="0" borderId="5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3" fillId="0" borderId="47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/>
      <protection/>
    </xf>
    <xf numFmtId="0" fontId="6" fillId="33" borderId="54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1" fontId="6" fillId="0" borderId="55" xfId="0" applyNumberFormat="1" applyFont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56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57" xfId="0" applyNumberFormat="1" applyFont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>
      <alignment/>
      <protection/>
    </xf>
    <xf numFmtId="0" fontId="6" fillId="33" borderId="58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1" fontId="6" fillId="0" borderId="59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60" xfId="0" applyFont="1" applyFill="1" applyBorder="1" applyAlignment="1" applyProtection="1">
      <alignment/>
      <protection/>
    </xf>
    <xf numFmtId="0" fontId="6" fillId="0" borderId="23" xfId="0" applyFont="1" applyBorder="1" applyAlignment="1" applyProtection="1" quotePrefix="1">
      <alignment/>
      <protection/>
    </xf>
    <xf numFmtId="0" fontId="5" fillId="34" borderId="61" xfId="0" applyFont="1" applyFill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0" fontId="7" fillId="0" borderId="50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1" fontId="6" fillId="0" borderId="50" xfId="0" applyNumberFormat="1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5" fillId="34" borderId="64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6" fillId="0" borderId="65" xfId="0" applyNumberFormat="1" applyFont="1" applyBorder="1" applyAlignment="1" applyProtection="1">
      <alignment/>
      <protection/>
    </xf>
    <xf numFmtId="1" fontId="6" fillId="0" borderId="66" xfId="0" applyNumberFormat="1" applyFont="1" applyBorder="1" applyAlignment="1" applyProtection="1">
      <alignment/>
      <protection/>
    </xf>
    <xf numFmtId="1" fontId="6" fillId="0" borderId="67" xfId="0" applyNumberFormat="1" applyFont="1" applyBorder="1" applyAlignment="1" applyProtection="1">
      <alignment/>
      <protection/>
    </xf>
    <xf numFmtId="1" fontId="6" fillId="0" borderId="68" xfId="0" applyNumberFormat="1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6" fillId="33" borderId="70" xfId="0" applyFont="1" applyFill="1" applyBorder="1" applyAlignment="1" applyProtection="1">
      <alignment/>
      <protection/>
    </xf>
    <xf numFmtId="0" fontId="6" fillId="33" borderId="71" xfId="0" applyFont="1" applyFill="1" applyBorder="1" applyAlignment="1" applyProtection="1">
      <alignment/>
      <protection/>
    </xf>
    <xf numFmtId="0" fontId="6" fillId="0" borderId="72" xfId="0" applyFont="1" applyBorder="1" applyAlignment="1" applyProtection="1">
      <alignment/>
      <protection/>
    </xf>
    <xf numFmtId="1" fontId="7" fillId="35" borderId="50" xfId="0" applyNumberFormat="1" applyFont="1" applyFill="1" applyBorder="1" applyAlignment="1" applyProtection="1">
      <alignment/>
      <protection/>
    </xf>
    <xf numFmtId="0" fontId="8" fillId="35" borderId="73" xfId="0" applyFont="1" applyFill="1" applyBorder="1" applyAlignment="1" applyProtection="1">
      <alignment/>
      <protection/>
    </xf>
    <xf numFmtId="1" fontId="7" fillId="35" borderId="50" xfId="0" applyNumberFormat="1" applyFont="1" applyFill="1" applyBorder="1" applyAlignment="1">
      <alignment/>
    </xf>
    <xf numFmtId="0" fontId="8" fillId="35" borderId="51" xfId="0" applyFont="1" applyFill="1" applyBorder="1" applyAlignment="1" applyProtection="1">
      <alignment/>
      <protection/>
    </xf>
    <xf numFmtId="1" fontId="7" fillId="35" borderId="74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5" fontId="14" fillId="0" borderId="0" xfId="0" applyNumberFormat="1" applyFont="1" applyAlignment="1" applyProtection="1" quotePrefix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49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49" applyFont="1" applyAlignment="1" applyProtection="1">
      <alignment/>
      <protection locked="0"/>
    </xf>
    <xf numFmtId="15" fontId="14" fillId="0" borderId="0" xfId="0" applyNumberFormat="1" applyFont="1" applyAlignment="1" applyProtection="1">
      <alignment/>
      <protection locked="0"/>
    </xf>
    <xf numFmtId="0" fontId="13" fillId="0" borderId="75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78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79" xfId="0" applyFont="1" applyBorder="1" applyAlignment="1" applyProtection="1">
      <alignment horizontal="center"/>
      <protection locked="0"/>
    </xf>
    <xf numFmtId="0" fontId="14" fillId="0" borderId="80" xfId="0" applyFont="1" applyBorder="1" applyAlignment="1" applyProtection="1">
      <alignment horizontal="center"/>
      <protection/>
    </xf>
    <xf numFmtId="0" fontId="14" fillId="0" borderId="81" xfId="0" applyFont="1" applyBorder="1" applyAlignment="1" applyProtection="1">
      <alignment horizontal="center"/>
      <protection/>
    </xf>
    <xf numFmtId="0" fontId="14" fillId="0" borderId="82" xfId="0" applyFont="1" applyBorder="1" applyAlignment="1" applyProtection="1">
      <alignment horizontal="center"/>
      <protection locked="0"/>
    </xf>
    <xf numFmtId="0" fontId="14" fillId="0" borderId="83" xfId="0" applyFont="1" applyBorder="1" applyAlignment="1" applyProtection="1">
      <alignment horizontal="center"/>
      <protection locked="0"/>
    </xf>
    <xf numFmtId="0" fontId="14" fillId="0" borderId="84" xfId="0" applyFont="1" applyBorder="1" applyAlignment="1" applyProtection="1">
      <alignment horizontal="center"/>
      <protection locked="0"/>
    </xf>
    <xf numFmtId="0" fontId="14" fillId="0" borderId="85" xfId="0" applyFont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77" xfId="0" applyFont="1" applyBorder="1" applyAlignment="1" applyProtection="1">
      <alignment horizontal="center"/>
      <protection/>
    </xf>
    <xf numFmtId="0" fontId="13" fillId="0" borderId="86" xfId="0" applyFont="1" applyBorder="1" applyAlignment="1" applyProtection="1">
      <alignment horizontal="center"/>
      <protection/>
    </xf>
    <xf numFmtId="0" fontId="13" fillId="0" borderId="87" xfId="0" applyFont="1" applyBorder="1" applyAlignment="1" applyProtection="1">
      <alignment horizontal="center"/>
      <protection/>
    </xf>
    <xf numFmtId="0" fontId="13" fillId="0" borderId="88" xfId="0" applyFont="1" applyBorder="1" applyAlignment="1" applyProtection="1">
      <alignment horizontal="center"/>
      <protection/>
    </xf>
    <xf numFmtId="0" fontId="13" fillId="0" borderId="89" xfId="0" applyFont="1" applyBorder="1" applyAlignment="1" applyProtection="1">
      <alignment horizontal="center"/>
      <protection locked="0"/>
    </xf>
    <xf numFmtId="0" fontId="14" fillId="0" borderId="90" xfId="0" applyFont="1" applyBorder="1" applyAlignment="1" applyProtection="1">
      <alignment horizontal="center"/>
      <protection/>
    </xf>
    <xf numFmtId="0" fontId="14" fillId="0" borderId="91" xfId="0" applyFont="1" applyBorder="1" applyAlignment="1" applyProtection="1">
      <alignment horizontal="center"/>
      <protection/>
    </xf>
    <xf numFmtId="0" fontId="14" fillId="0" borderId="92" xfId="0" applyFont="1" applyBorder="1" applyAlignment="1" applyProtection="1">
      <alignment horizontal="center"/>
      <protection locked="0"/>
    </xf>
    <xf numFmtId="0" fontId="14" fillId="0" borderId="93" xfId="0" applyFont="1" applyBorder="1" applyAlignment="1" applyProtection="1">
      <alignment horizontal="center"/>
      <protection locked="0"/>
    </xf>
    <xf numFmtId="0" fontId="14" fillId="0" borderId="94" xfId="0" applyFont="1" applyBorder="1" applyAlignment="1" applyProtection="1">
      <alignment horizontal="center"/>
      <protection locked="0"/>
    </xf>
    <xf numFmtId="0" fontId="14" fillId="0" borderId="9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" fillId="0" borderId="0" xfId="49" applyAlignment="1" applyProtection="1">
      <alignment/>
      <protection/>
    </xf>
    <xf numFmtId="0" fontId="13" fillId="0" borderId="0" xfId="0" applyFont="1" applyAlignment="1">
      <alignment/>
    </xf>
    <xf numFmtId="0" fontId="14" fillId="0" borderId="96" xfId="0" applyFont="1" applyBorder="1" applyAlignment="1" applyProtection="1">
      <alignment horizontal="center"/>
      <protection/>
    </xf>
    <xf numFmtId="0" fontId="14" fillId="0" borderId="97" xfId="0" applyFont="1" applyBorder="1" applyAlignment="1" applyProtection="1">
      <alignment horizontal="center"/>
      <protection/>
    </xf>
    <xf numFmtId="0" fontId="14" fillId="0" borderId="98" xfId="0" applyFont="1" applyBorder="1" applyAlignment="1" applyProtection="1">
      <alignment horizontal="center"/>
      <protection/>
    </xf>
    <xf numFmtId="0" fontId="5" fillId="34" borderId="99" xfId="0" applyFont="1" applyFill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/>
      <protection/>
    </xf>
    <xf numFmtId="0" fontId="0" fillId="0" borderId="101" xfId="0" applyBorder="1" applyAlignment="1" applyProtection="1">
      <alignment horizontal="center" vertical="top"/>
      <protection/>
    </xf>
    <xf numFmtId="0" fontId="5" fillId="34" borderId="37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5" fillId="34" borderId="100" xfId="0" applyFont="1" applyFill="1" applyBorder="1" applyAlignment="1">
      <alignment horizontal="center" vertical="top" wrapText="1"/>
    </xf>
    <xf numFmtId="0" fontId="0" fillId="0" borderId="100" xfId="0" applyBorder="1" applyAlignment="1">
      <alignment horizontal="center" vertical="top"/>
    </xf>
    <xf numFmtId="0" fontId="0" fillId="0" borderId="101" xfId="0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5" fillId="34" borderId="99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10" fillId="35" borderId="102" xfId="0" applyNumberFormat="1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0" fillId="0" borderId="105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5" fillId="34" borderId="106" xfId="0" applyFont="1" applyFill="1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5" fillId="34" borderId="78" xfId="0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07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34" borderId="61" xfId="0" applyFont="1" applyFill="1" applyBorder="1" applyAlignment="1" applyProtection="1">
      <alignment horizontal="center" vertical="top" wrapText="1"/>
      <protection/>
    </xf>
    <xf numFmtId="0" fontId="5" fillId="34" borderId="61" xfId="0" applyFont="1" applyFill="1" applyBorder="1" applyAlignment="1" applyProtection="1">
      <alignment horizontal="center" vertical="top"/>
      <protection/>
    </xf>
    <xf numFmtId="0" fontId="2" fillId="34" borderId="108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34" borderId="63" xfId="0" applyFont="1" applyFill="1" applyBorder="1" applyAlignment="1" applyProtection="1">
      <alignment horizontal="center" vertical="top" wrapText="1"/>
      <protection/>
    </xf>
    <xf numFmtId="0" fontId="5" fillId="34" borderId="109" xfId="0" applyFont="1" applyFill="1" applyBorder="1" applyAlignment="1" applyProtection="1">
      <alignment horizontal="center" vertical="top"/>
      <protection/>
    </xf>
    <xf numFmtId="0" fontId="5" fillId="34" borderId="110" xfId="0" applyFont="1" applyFill="1" applyBorder="1" applyAlignment="1" applyProtection="1">
      <alignment horizontal="center" vertical="top"/>
      <protection/>
    </xf>
    <xf numFmtId="0" fontId="3" fillId="0" borderId="111" xfId="0" applyFont="1" applyBorder="1" applyAlignment="1">
      <alignment/>
    </xf>
    <xf numFmtId="0" fontId="0" fillId="0" borderId="90" xfId="0" applyBorder="1" applyAlignment="1">
      <alignment/>
    </xf>
    <xf numFmtId="0" fontId="0" fillId="0" borderId="112" xfId="0" applyBorder="1" applyAlignment="1">
      <alignment/>
    </xf>
    <xf numFmtId="0" fontId="5" fillId="0" borderId="111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2" xfId="0" applyFont="1" applyBorder="1" applyAlignment="1" applyProtection="1">
      <alignment horizontal="center"/>
      <protection locked="0"/>
    </xf>
    <xf numFmtId="0" fontId="3" fillId="0" borderId="90" xfId="0" applyFont="1" applyBorder="1" applyAlignment="1">
      <alignment/>
    </xf>
    <xf numFmtId="0" fontId="3" fillId="0" borderId="113" xfId="0" applyFont="1" applyBorder="1" applyAlignment="1">
      <alignment/>
    </xf>
    <xf numFmtId="1" fontId="5" fillId="35" borderId="102" xfId="0" applyNumberFormat="1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" name="Picture 1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1066800</xdr:colOff>
      <xdr:row>0</xdr:row>
      <xdr:rowOff>657225</xdr:rowOff>
    </xdr:to>
    <xdr:pic>
      <xdr:nvPicPr>
        <xdr:cNvPr id="2" name="Picture 2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tabSelected="1" workbookViewId="0" topLeftCell="A7">
      <selection activeCell="E23" sqref="E23"/>
    </sheetView>
  </sheetViews>
  <sheetFormatPr defaultColWidth="11.421875" defaultRowHeight="12.75"/>
  <cols>
    <col min="1" max="1" width="18.140625" style="0" customWidth="1"/>
    <col min="2" max="2" width="22.8515625" style="0" customWidth="1"/>
    <col min="3" max="3" width="22.421875" style="0" customWidth="1"/>
    <col min="4" max="4" width="22.8515625" style="0" bestFit="1" customWidth="1"/>
    <col min="5" max="10" width="5.7109375" style="0" customWidth="1"/>
  </cols>
  <sheetData>
    <row r="1" ht="64.5" customHeight="1"/>
    <row r="2" spans="1:10" s="1" customFormat="1" ht="13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8">
      <c r="A3" s="178" t="s">
        <v>53</v>
      </c>
      <c r="B3" s="178"/>
      <c r="C3" s="178"/>
      <c r="D3" s="178"/>
      <c r="E3" s="178"/>
      <c r="F3" s="178"/>
      <c r="G3" s="178"/>
      <c r="H3" s="178"/>
      <c r="I3" s="178"/>
      <c r="J3" s="178"/>
      <c r="K3" s="172"/>
    </row>
    <row r="4" spans="1:11" s="1" customFormat="1" ht="18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0" s="1" customFormat="1" ht="18">
      <c r="A5" s="111" t="s">
        <v>34</v>
      </c>
      <c r="B5" s="131"/>
      <c r="C5" s="179"/>
      <c r="D5" s="179"/>
      <c r="E5" s="131"/>
      <c r="F5" s="131"/>
      <c r="G5" s="131"/>
      <c r="H5" s="131"/>
      <c r="I5" s="131"/>
      <c r="J5" s="131"/>
    </row>
    <row r="6" spans="1:10" s="1" customFormat="1" ht="18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s="1" customFormat="1" ht="15" customHeight="1">
      <c r="A7" s="176" t="s">
        <v>35</v>
      </c>
      <c r="B7" s="176"/>
      <c r="C7" s="176"/>
      <c r="D7" s="176"/>
      <c r="E7" s="108"/>
      <c r="F7" s="108"/>
      <c r="G7" s="131"/>
      <c r="H7" s="131"/>
      <c r="I7" s="131"/>
      <c r="J7" s="131"/>
    </row>
    <row r="8" spans="1:10" s="1" customFormat="1" ht="15" customHeight="1">
      <c r="A8" s="176" t="s">
        <v>40</v>
      </c>
      <c r="B8" s="176"/>
      <c r="C8" s="176"/>
      <c r="D8" s="176"/>
      <c r="E8" s="108"/>
      <c r="F8" s="108"/>
      <c r="G8" s="131"/>
      <c r="H8" s="131"/>
      <c r="I8" s="131"/>
      <c r="J8" s="131"/>
    </row>
    <row r="9" spans="1:10" s="1" customFormat="1" ht="15" customHeight="1">
      <c r="A9" s="176" t="s">
        <v>41</v>
      </c>
      <c r="B9" s="176"/>
      <c r="C9" s="176"/>
      <c r="D9" s="176"/>
      <c r="E9" s="131"/>
      <c r="F9" s="131"/>
      <c r="G9" s="131"/>
      <c r="H9" s="131"/>
      <c r="I9" s="131"/>
      <c r="J9" s="131"/>
    </row>
    <row r="10" spans="1:10" s="1" customFormat="1" ht="15" customHeight="1">
      <c r="A10" s="176" t="s">
        <v>38</v>
      </c>
      <c r="B10" s="176"/>
      <c r="C10" s="176"/>
      <c r="D10" s="176"/>
      <c r="E10" s="131"/>
      <c r="F10" s="131"/>
      <c r="G10" s="131"/>
      <c r="H10" s="131"/>
      <c r="I10" s="131"/>
      <c r="J10" s="131"/>
    </row>
    <row r="11" spans="1:10" s="1" customFormat="1" ht="15" customHeight="1">
      <c r="A11" s="176" t="s">
        <v>36</v>
      </c>
      <c r="B11" s="176"/>
      <c r="C11" s="176"/>
      <c r="D11" s="176"/>
      <c r="E11" s="131"/>
      <c r="F11" s="131"/>
      <c r="G11" s="131"/>
      <c r="H11" s="131"/>
      <c r="I11" s="131"/>
      <c r="J11" s="131"/>
    </row>
    <row r="12" spans="1:10" s="1" customFormat="1" ht="15" customHeight="1">
      <c r="A12" s="176" t="s">
        <v>37</v>
      </c>
      <c r="B12" s="176" t="s">
        <v>39</v>
      </c>
      <c r="C12" s="176"/>
      <c r="D12" s="176"/>
      <c r="E12" s="131"/>
      <c r="F12" s="131"/>
      <c r="G12" s="131"/>
      <c r="H12" s="131"/>
      <c r="I12" s="131"/>
      <c r="J12" s="131"/>
    </row>
    <row r="13" spans="1:10" s="1" customFormat="1" ht="15" customHeight="1">
      <c r="A13" s="176"/>
      <c r="B13" s="176"/>
      <c r="C13" s="176"/>
      <c r="D13" s="176"/>
      <c r="E13" s="131"/>
      <c r="F13" s="131"/>
      <c r="G13" s="131"/>
      <c r="H13" s="131"/>
      <c r="I13" s="131"/>
      <c r="J13" s="131"/>
    </row>
    <row r="14" spans="1:10" s="1" customFormat="1" ht="15" customHeight="1">
      <c r="A14" s="176"/>
      <c r="B14" s="176"/>
      <c r="C14" s="176"/>
      <c r="D14" s="176"/>
      <c r="E14" s="131"/>
      <c r="F14" s="131"/>
      <c r="G14" s="131"/>
      <c r="H14" s="131"/>
      <c r="I14" s="131"/>
      <c r="J14" s="131"/>
    </row>
    <row r="15" spans="1:10" s="1" customFormat="1" ht="15" customHeight="1">
      <c r="A15" s="176"/>
      <c r="B15" s="176"/>
      <c r="C15" s="176"/>
      <c r="D15" s="176"/>
      <c r="E15" s="131"/>
      <c r="F15" s="131"/>
      <c r="G15" s="131"/>
      <c r="H15" s="131"/>
      <c r="I15" s="131"/>
      <c r="J15" s="131"/>
    </row>
    <row r="16" spans="1:10" s="1" customFormat="1" ht="15" customHeight="1">
      <c r="A16" s="109" t="s">
        <v>0</v>
      </c>
      <c r="B16" s="176"/>
      <c r="C16" s="176"/>
      <c r="D16" s="176"/>
      <c r="E16" s="131"/>
      <c r="F16" s="131"/>
      <c r="G16" s="131"/>
      <c r="H16" s="131"/>
      <c r="I16" s="131"/>
      <c r="J16" s="131"/>
    </row>
    <row r="17" spans="1:10" s="1" customFormat="1" ht="15" customHeight="1">
      <c r="A17" s="109"/>
      <c r="B17" s="176"/>
      <c r="C17" s="176"/>
      <c r="D17" s="176"/>
      <c r="E17" s="131"/>
      <c r="F17" s="131"/>
      <c r="G17" s="131"/>
      <c r="H17" s="131"/>
      <c r="I17" s="131"/>
      <c r="J17" s="131"/>
    </row>
    <row r="18" spans="1:10" s="1" customFormat="1" ht="15" customHeight="1">
      <c r="A18" s="108"/>
      <c r="B18" s="108"/>
      <c r="C18" s="108"/>
      <c r="D18" s="108"/>
      <c r="E18" s="131"/>
      <c r="F18" s="131"/>
      <c r="G18" s="131"/>
      <c r="H18" s="131"/>
      <c r="I18" s="131"/>
      <c r="J18" s="131"/>
    </row>
    <row r="19" spans="1:10" s="1" customFormat="1" ht="15" customHeight="1">
      <c r="A19" s="128" t="s">
        <v>44</v>
      </c>
      <c r="B19" s="108"/>
      <c r="C19" s="112">
        <v>1</v>
      </c>
      <c r="D19" s="128" t="s">
        <v>26</v>
      </c>
      <c r="E19" s="131"/>
      <c r="F19" s="131"/>
      <c r="G19" s="131"/>
      <c r="H19" s="131"/>
      <c r="I19" s="131"/>
      <c r="J19" s="131"/>
    </row>
    <row r="20" spans="1:10" s="1" customFormat="1" ht="15" customHeight="1">
      <c r="A20" s="108"/>
      <c r="B20" s="108"/>
      <c r="C20" s="112">
        <v>2</v>
      </c>
      <c r="D20" s="128" t="s">
        <v>27</v>
      </c>
      <c r="E20" s="131"/>
      <c r="F20" s="131"/>
      <c r="G20" s="131"/>
      <c r="H20" s="131"/>
      <c r="I20" s="131"/>
      <c r="J20" s="131"/>
    </row>
    <row r="21" spans="1:10" s="1" customFormat="1" ht="15" customHeight="1">
      <c r="A21" s="108"/>
      <c r="B21" s="108"/>
      <c r="C21" s="112">
        <v>3</v>
      </c>
      <c r="D21" s="128" t="s">
        <v>42</v>
      </c>
      <c r="E21" s="131"/>
      <c r="F21" s="131"/>
      <c r="G21" s="131"/>
      <c r="H21" s="131"/>
      <c r="I21" s="131"/>
      <c r="J21" s="131"/>
    </row>
    <row r="22" spans="1:10" s="1" customFormat="1" ht="15" customHeight="1">
      <c r="A22" s="108"/>
      <c r="B22" s="108"/>
      <c r="C22" s="112">
        <v>4</v>
      </c>
      <c r="D22" s="128" t="s">
        <v>43</v>
      </c>
      <c r="E22" s="131"/>
      <c r="F22" s="131"/>
      <c r="G22" s="131"/>
      <c r="H22" s="131"/>
      <c r="I22" s="131"/>
      <c r="J22" s="131"/>
    </row>
    <row r="23" spans="1:10" s="1" customFormat="1" ht="15" customHeight="1">
      <c r="A23" s="108"/>
      <c r="B23" s="108"/>
      <c r="C23" s="112"/>
      <c r="D23" s="128"/>
      <c r="E23" s="131"/>
      <c r="F23" s="131"/>
      <c r="G23" s="131"/>
      <c r="H23" s="131"/>
      <c r="I23" s="131"/>
      <c r="J23" s="131"/>
    </row>
    <row r="24" spans="1:10" s="1" customFormat="1" ht="15" customHeight="1">
      <c r="A24" s="108"/>
      <c r="B24" s="108"/>
      <c r="C24" s="108"/>
      <c r="D24" s="108"/>
      <c r="E24" s="131"/>
      <c r="F24" s="131"/>
      <c r="G24" s="131"/>
      <c r="H24" s="131"/>
      <c r="I24" s="131"/>
      <c r="J24" s="131"/>
    </row>
    <row r="25" spans="1:10" s="1" customFormat="1" ht="15" customHeight="1">
      <c r="A25" s="108" t="s">
        <v>48</v>
      </c>
      <c r="B25" s="177" t="s">
        <v>49</v>
      </c>
      <c r="C25" s="177"/>
      <c r="D25" s="108"/>
      <c r="E25" s="131"/>
      <c r="F25" s="131"/>
      <c r="G25" s="131"/>
      <c r="H25" s="131"/>
      <c r="I25" s="131"/>
      <c r="J25" s="131"/>
    </row>
    <row r="26" spans="1:10" s="1" customFormat="1" ht="15" customHeight="1">
      <c r="A26" s="108" t="s">
        <v>47</v>
      </c>
      <c r="B26" s="177" t="s">
        <v>50</v>
      </c>
      <c r="C26" s="110"/>
      <c r="D26" s="108"/>
      <c r="E26" s="133"/>
      <c r="F26" s="133"/>
      <c r="G26" s="133"/>
      <c r="H26" s="133"/>
      <c r="I26" s="133"/>
      <c r="J26" s="133"/>
    </row>
    <row r="27" spans="1:10" s="1" customFormat="1" ht="15" customHeight="1">
      <c r="A27" s="108"/>
      <c r="B27" s="177" t="s">
        <v>51</v>
      </c>
      <c r="C27" s="110"/>
      <c r="D27" s="108"/>
      <c r="E27" s="133"/>
      <c r="F27" s="133"/>
      <c r="G27" s="133"/>
      <c r="H27" s="133"/>
      <c r="I27" s="133"/>
      <c r="J27" s="133"/>
    </row>
    <row r="28" spans="1:10" s="1" customFormat="1" ht="15" customHeight="1">
      <c r="A28" s="108"/>
      <c r="B28" s="177" t="s">
        <v>52</v>
      </c>
      <c r="C28" s="110"/>
      <c r="D28" s="108"/>
      <c r="E28" s="133"/>
      <c r="F28" s="133"/>
      <c r="G28" s="133"/>
      <c r="H28" s="133"/>
      <c r="I28" s="133"/>
      <c r="J28" s="133"/>
    </row>
    <row r="29" spans="1:10" s="1" customFormat="1" ht="15" customHeight="1">
      <c r="A29" s="108"/>
      <c r="B29" s="108"/>
      <c r="C29" s="110"/>
      <c r="D29" s="108"/>
      <c r="E29" s="133"/>
      <c r="F29" s="133"/>
      <c r="G29" s="133"/>
      <c r="H29" s="133"/>
      <c r="I29" s="133"/>
      <c r="J29" s="133"/>
    </row>
    <row r="30" spans="1:10" s="1" customFormat="1" ht="15" customHeight="1">
      <c r="A30" s="133"/>
      <c r="B30" s="133"/>
      <c r="C30" s="135"/>
      <c r="D30" s="136"/>
      <c r="E30" s="137"/>
      <c r="F30" s="133"/>
      <c r="G30" s="137"/>
      <c r="H30" s="133"/>
      <c r="I30" s="133"/>
      <c r="J30" s="133"/>
    </row>
    <row r="31" spans="1:10" s="1" customFormat="1" ht="15" customHeight="1">
      <c r="A31" s="133" t="s">
        <v>23</v>
      </c>
      <c r="B31" s="133"/>
      <c r="C31" s="133" t="s">
        <v>28</v>
      </c>
      <c r="D31" s="180" t="s">
        <v>45</v>
      </c>
      <c r="E31" s="181"/>
      <c r="F31" s="181"/>
      <c r="G31" s="137"/>
      <c r="H31" s="133"/>
      <c r="I31" s="133"/>
      <c r="J31" s="133"/>
    </row>
    <row r="32" spans="1:10" s="1" customFormat="1" ht="15" customHeight="1">
      <c r="A32" s="133"/>
      <c r="B32" s="133"/>
      <c r="C32" s="134" t="s">
        <v>46</v>
      </c>
      <c r="D32" s="136"/>
      <c r="E32" s="137"/>
      <c r="F32" s="133"/>
      <c r="G32" s="137"/>
      <c r="H32" s="133"/>
      <c r="I32" s="133"/>
      <c r="J32" s="133"/>
    </row>
    <row r="33" spans="1:10" s="1" customFormat="1" ht="15" customHeight="1">
      <c r="A33" s="133"/>
      <c r="B33" s="133"/>
      <c r="C33" s="133"/>
      <c r="D33" s="138"/>
      <c r="E33" s="133"/>
      <c r="F33" s="133"/>
      <c r="G33" s="133"/>
      <c r="H33" s="133"/>
      <c r="I33" s="133"/>
      <c r="J33" s="133"/>
    </row>
    <row r="34" spans="1:10" s="1" customFormat="1" ht="15" customHeight="1">
      <c r="A34" s="133" t="s">
        <v>24</v>
      </c>
      <c r="B34" s="133"/>
      <c r="C34" s="139" t="s">
        <v>25</v>
      </c>
      <c r="D34" s="139"/>
      <c r="E34" s="139"/>
      <c r="F34" s="139"/>
      <c r="G34" s="137"/>
      <c r="H34" s="135"/>
      <c r="I34" s="137"/>
      <c r="J34" s="137"/>
    </row>
    <row r="35" spans="1:10" s="1" customFormat="1" ht="15" customHeight="1">
      <c r="A35" s="133"/>
      <c r="B35" s="133"/>
      <c r="C35" s="134" t="s">
        <v>29</v>
      </c>
      <c r="D35" s="137"/>
      <c r="E35" s="137"/>
      <c r="F35" s="137"/>
      <c r="G35" s="137"/>
      <c r="H35" s="135"/>
      <c r="I35" s="137"/>
      <c r="J35" s="137"/>
    </row>
    <row r="36" spans="1:10" s="1" customFormat="1" ht="15" customHeight="1">
      <c r="A36" s="133"/>
      <c r="B36" s="133"/>
      <c r="C36" s="134"/>
      <c r="D36" s="133"/>
      <c r="E36" s="133"/>
      <c r="F36" s="133"/>
      <c r="G36" s="133"/>
      <c r="H36" s="133"/>
      <c r="I36" s="133"/>
      <c r="J36" s="133"/>
    </row>
    <row r="37" spans="1:10" s="1" customFormat="1" ht="15" customHeight="1">
      <c r="A37" s="133"/>
      <c r="B37" s="133"/>
      <c r="C37" s="140"/>
      <c r="D37" s="133"/>
      <c r="E37" s="133"/>
      <c r="F37" s="133"/>
      <c r="G37" s="133"/>
      <c r="H37" s="133"/>
      <c r="I37" s="133"/>
      <c r="J37" s="133"/>
    </row>
    <row r="38" spans="1:10" s="1" customFormat="1" ht="15" customHeight="1">
      <c r="A38" s="133" t="s">
        <v>30</v>
      </c>
      <c r="B38" s="133"/>
      <c r="C38" s="141"/>
      <c r="D38" s="133" t="s">
        <v>32</v>
      </c>
      <c r="E38" s="134"/>
      <c r="F38" s="134" t="s">
        <v>33</v>
      </c>
      <c r="G38" s="134"/>
      <c r="H38" s="133"/>
      <c r="I38" s="133"/>
      <c r="J38" s="133"/>
    </row>
    <row r="39" spans="1:10" s="1" customFormat="1" ht="15" customHeight="1">
      <c r="A39" s="133" t="s">
        <v>31</v>
      </c>
      <c r="B39" s="133"/>
      <c r="C39" s="141"/>
      <c r="D39" s="133" t="s">
        <v>32</v>
      </c>
      <c r="E39" s="134"/>
      <c r="F39" s="134" t="s">
        <v>33</v>
      </c>
      <c r="G39" s="134"/>
      <c r="H39" s="133"/>
      <c r="I39" s="133"/>
      <c r="J39" s="133"/>
    </row>
    <row r="40" spans="1:10" s="1" customFormat="1" ht="1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s="1" customFormat="1" ht="15" customHeight="1" thickBo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0" s="1" customFormat="1" ht="15" customHeight="1" thickBot="1" thickTop="1">
      <c r="A42" s="142" t="s">
        <v>1</v>
      </c>
      <c r="B42" s="142" t="s">
        <v>7</v>
      </c>
      <c r="C42" s="142" t="s">
        <v>8</v>
      </c>
      <c r="D42" s="142" t="s">
        <v>2</v>
      </c>
      <c r="E42" s="182" t="s">
        <v>3</v>
      </c>
      <c r="F42" s="183"/>
      <c r="G42" s="184" t="s">
        <v>4</v>
      </c>
      <c r="H42" s="184"/>
      <c r="I42" s="182" t="s">
        <v>5</v>
      </c>
      <c r="J42" s="183"/>
    </row>
    <row r="43" spans="1:10" s="1" customFormat="1" ht="15" customHeight="1" thickBot="1" thickTop="1">
      <c r="A43" s="143">
        <v>1</v>
      </c>
      <c r="B43" s="144">
        <v>1</v>
      </c>
      <c r="C43" s="144">
        <v>2</v>
      </c>
      <c r="D43" s="145">
        <v>4</v>
      </c>
      <c r="E43" s="146"/>
      <c r="F43" s="144"/>
      <c r="G43" s="144"/>
      <c r="H43" s="144"/>
      <c r="I43" s="144"/>
      <c r="J43" s="147"/>
    </row>
    <row r="44" spans="1:10" s="1" customFormat="1" ht="15" customHeight="1" thickBot="1">
      <c r="A44" s="148"/>
      <c r="B44" s="149" t="str">
        <f>D19</f>
        <v>Widnau </v>
      </c>
      <c r="C44" s="149" t="str">
        <f>D20</f>
        <v>Schwarzach</v>
      </c>
      <c r="D44" s="150" t="str">
        <f>D22</f>
        <v>Wigoltingen</v>
      </c>
      <c r="E44" s="151"/>
      <c r="F44" s="152"/>
      <c r="G44" s="153"/>
      <c r="H44" s="152"/>
      <c r="I44" s="153"/>
      <c r="J44" s="154"/>
    </row>
    <row r="45" spans="1:10" s="1" customFormat="1" ht="15" customHeight="1" thickBot="1">
      <c r="A45" s="143">
        <v>2</v>
      </c>
      <c r="B45" s="144">
        <v>3</v>
      </c>
      <c r="C45" s="144">
        <v>4</v>
      </c>
      <c r="D45" s="145">
        <v>2</v>
      </c>
      <c r="E45" s="146"/>
      <c r="F45" s="144"/>
      <c r="G45" s="144"/>
      <c r="H45" s="144"/>
      <c r="I45" s="144"/>
      <c r="J45" s="147"/>
    </row>
    <row r="46" spans="1:10" s="1" customFormat="1" ht="15" customHeight="1" thickBot="1">
      <c r="A46" s="155"/>
      <c r="B46" s="156" t="str">
        <f>D21</f>
        <v>Flums</v>
      </c>
      <c r="C46" s="156" t="str">
        <f>D22</f>
        <v>Wigoltingen</v>
      </c>
      <c r="D46" s="157" t="str">
        <f>D20</f>
        <v>Schwarzach</v>
      </c>
      <c r="E46" s="151"/>
      <c r="F46" s="152"/>
      <c r="G46" s="153"/>
      <c r="H46" s="152"/>
      <c r="I46" s="153"/>
      <c r="J46" s="154"/>
    </row>
    <row r="47" spans="1:10" ht="15" customHeight="1" thickBot="1">
      <c r="A47" s="158">
        <v>3</v>
      </c>
      <c r="B47" s="159">
        <v>2</v>
      </c>
      <c r="C47" s="159">
        <v>3</v>
      </c>
      <c r="D47" s="160">
        <v>1</v>
      </c>
      <c r="E47" s="146"/>
      <c r="F47" s="144"/>
      <c r="G47" s="144"/>
      <c r="H47" s="144"/>
      <c r="I47" s="144"/>
      <c r="J47" s="147"/>
    </row>
    <row r="48" spans="1:10" ht="15" customHeight="1" thickBot="1">
      <c r="A48" s="148"/>
      <c r="B48" s="149" t="str">
        <f>D20</f>
        <v>Schwarzach</v>
      </c>
      <c r="C48" s="149" t="str">
        <f>D21</f>
        <v>Flums</v>
      </c>
      <c r="D48" s="150" t="str">
        <f>D19</f>
        <v>Widnau </v>
      </c>
      <c r="E48" s="151"/>
      <c r="F48" s="152"/>
      <c r="G48" s="153"/>
      <c r="H48" s="152"/>
      <c r="I48" s="153"/>
      <c r="J48" s="154"/>
    </row>
    <row r="49" spans="1:10" ht="15" customHeight="1" thickBot="1">
      <c r="A49" s="143">
        <v>4</v>
      </c>
      <c r="B49" s="144">
        <v>1</v>
      </c>
      <c r="C49" s="144">
        <v>4</v>
      </c>
      <c r="D49" s="145">
        <v>3</v>
      </c>
      <c r="E49" s="146"/>
      <c r="F49" s="144"/>
      <c r="G49" s="144"/>
      <c r="H49" s="144"/>
      <c r="I49" s="144"/>
      <c r="J49" s="147"/>
    </row>
    <row r="50" spans="1:10" ht="15" customHeight="1" thickBot="1">
      <c r="A50" s="155"/>
      <c r="B50" s="156" t="str">
        <f>D19</f>
        <v>Widnau </v>
      </c>
      <c r="C50" s="156" t="str">
        <f>D22</f>
        <v>Wigoltingen</v>
      </c>
      <c r="D50" s="157" t="str">
        <f>D21</f>
        <v>Flums</v>
      </c>
      <c r="E50" s="151"/>
      <c r="F50" s="152"/>
      <c r="G50" s="153"/>
      <c r="H50" s="152"/>
      <c r="I50" s="153"/>
      <c r="J50" s="154"/>
    </row>
    <row r="51" spans="1:10" ht="15" customHeight="1" thickBot="1">
      <c r="A51" s="158">
        <v>5</v>
      </c>
      <c r="B51" s="159">
        <v>1</v>
      </c>
      <c r="C51" s="159">
        <v>3</v>
      </c>
      <c r="D51" s="160">
        <v>4</v>
      </c>
      <c r="E51" s="146"/>
      <c r="F51" s="144"/>
      <c r="G51" s="144"/>
      <c r="H51" s="144"/>
      <c r="I51" s="144"/>
      <c r="J51" s="147"/>
    </row>
    <row r="52" spans="1:10" ht="15" customHeight="1" thickBot="1">
      <c r="A52" s="148"/>
      <c r="B52" s="149" t="str">
        <f>D19</f>
        <v>Widnau </v>
      </c>
      <c r="C52" s="149" t="str">
        <f>D21</f>
        <v>Flums</v>
      </c>
      <c r="D52" s="150" t="str">
        <f>D22</f>
        <v>Wigoltingen</v>
      </c>
      <c r="E52" s="151"/>
      <c r="F52" s="152"/>
      <c r="G52" s="153"/>
      <c r="H52" s="152"/>
      <c r="I52" s="153"/>
      <c r="J52" s="154"/>
    </row>
    <row r="53" spans="1:10" ht="15" customHeight="1" thickBot="1">
      <c r="A53" s="158">
        <v>6</v>
      </c>
      <c r="B53" s="144">
        <v>2</v>
      </c>
      <c r="C53" s="144">
        <v>4</v>
      </c>
      <c r="D53" s="145">
        <v>1</v>
      </c>
      <c r="E53" s="146"/>
      <c r="F53" s="144"/>
      <c r="G53" s="144"/>
      <c r="H53" s="144"/>
      <c r="I53" s="144"/>
      <c r="J53" s="147"/>
    </row>
    <row r="54" spans="1:10" ht="15" customHeight="1" thickBot="1">
      <c r="A54" s="161"/>
      <c r="B54" s="162" t="str">
        <f>D20</f>
        <v>Schwarzach</v>
      </c>
      <c r="C54" s="162" t="str">
        <f>D22</f>
        <v>Wigoltingen</v>
      </c>
      <c r="D54" s="163" t="str">
        <f>D19</f>
        <v>Widnau </v>
      </c>
      <c r="E54" s="164"/>
      <c r="F54" s="165"/>
      <c r="G54" s="166"/>
      <c r="H54" s="165"/>
      <c r="I54" s="166"/>
      <c r="J54" s="167"/>
    </row>
    <row r="55" spans="1:10" ht="15" customHeight="1" thickTop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ht="15" customHeight="1">
      <c r="A56" s="169" t="s">
        <v>21</v>
      </c>
      <c r="B56" s="170"/>
      <c r="C56" s="171"/>
      <c r="D56" s="171"/>
      <c r="E56" s="168"/>
      <c r="F56" s="168"/>
      <c r="G56" s="168"/>
      <c r="H56" s="168"/>
      <c r="I56" s="168"/>
      <c r="J56" s="168"/>
    </row>
    <row r="57" spans="1:10" ht="15" customHeight="1" thickBo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5" customHeight="1" thickBot="1" thickTop="1">
      <c r="A58" s="142" t="s">
        <v>6</v>
      </c>
      <c r="B58" s="142" t="s">
        <v>7</v>
      </c>
      <c r="C58" s="142" t="s">
        <v>8</v>
      </c>
      <c r="D58" s="142" t="s">
        <v>9</v>
      </c>
      <c r="E58" s="182" t="s">
        <v>3</v>
      </c>
      <c r="F58" s="183"/>
      <c r="G58" s="184" t="s">
        <v>4</v>
      </c>
      <c r="H58" s="184"/>
      <c r="I58" s="182" t="s">
        <v>5</v>
      </c>
      <c r="J58" s="183"/>
    </row>
    <row r="59" spans="1:10" ht="15" customHeight="1" thickBot="1" thickTop="1">
      <c r="A59" s="143">
        <v>7</v>
      </c>
      <c r="B59" s="144">
        <v>1</v>
      </c>
      <c r="C59" s="144">
        <v>2</v>
      </c>
      <c r="D59" s="145">
        <v>4</v>
      </c>
      <c r="E59" s="146"/>
      <c r="F59" s="144"/>
      <c r="G59" s="144"/>
      <c r="H59" s="144"/>
      <c r="I59" s="144"/>
      <c r="J59" s="147"/>
    </row>
    <row r="60" spans="1:10" ht="15" customHeight="1" thickBot="1">
      <c r="A60" s="148"/>
      <c r="B60" s="149" t="str">
        <f>D19</f>
        <v>Widnau </v>
      </c>
      <c r="C60" s="149" t="str">
        <f>D20</f>
        <v>Schwarzach</v>
      </c>
      <c r="D60" s="150" t="str">
        <f>D22</f>
        <v>Wigoltingen</v>
      </c>
      <c r="E60" s="151"/>
      <c r="F60" s="152"/>
      <c r="G60" s="153"/>
      <c r="H60" s="152"/>
      <c r="I60" s="153"/>
      <c r="J60" s="154"/>
    </row>
    <row r="61" spans="1:10" ht="15" customHeight="1" thickBot="1">
      <c r="A61" s="143">
        <v>8</v>
      </c>
      <c r="B61" s="144">
        <v>3</v>
      </c>
      <c r="C61" s="144">
        <v>4</v>
      </c>
      <c r="D61" s="145">
        <v>2</v>
      </c>
      <c r="E61" s="146"/>
      <c r="F61" s="144"/>
      <c r="G61" s="144"/>
      <c r="H61" s="144"/>
      <c r="I61" s="144"/>
      <c r="J61" s="147"/>
    </row>
    <row r="62" spans="1:10" ht="15" customHeight="1" thickBot="1">
      <c r="A62" s="155"/>
      <c r="B62" s="156" t="str">
        <f>D21</f>
        <v>Flums</v>
      </c>
      <c r="C62" s="156" t="str">
        <f>D22</f>
        <v>Wigoltingen</v>
      </c>
      <c r="D62" s="157" t="str">
        <f>D20</f>
        <v>Schwarzach</v>
      </c>
      <c r="E62" s="151"/>
      <c r="F62" s="152"/>
      <c r="G62" s="153"/>
      <c r="H62" s="152"/>
      <c r="I62" s="153"/>
      <c r="J62" s="154"/>
    </row>
    <row r="63" spans="1:10" ht="15" customHeight="1" thickBot="1">
      <c r="A63" s="158">
        <v>9</v>
      </c>
      <c r="B63" s="159">
        <v>2</v>
      </c>
      <c r="C63" s="159">
        <v>3</v>
      </c>
      <c r="D63" s="160">
        <v>1</v>
      </c>
      <c r="E63" s="146"/>
      <c r="F63" s="144"/>
      <c r="G63" s="144"/>
      <c r="H63" s="144"/>
      <c r="I63" s="144"/>
      <c r="J63" s="147"/>
    </row>
    <row r="64" spans="1:10" ht="15" customHeight="1" thickBot="1">
      <c r="A64" s="148"/>
      <c r="B64" s="149" t="str">
        <f>D20</f>
        <v>Schwarzach</v>
      </c>
      <c r="C64" s="149" t="str">
        <f>D21</f>
        <v>Flums</v>
      </c>
      <c r="D64" s="150" t="str">
        <f>D19</f>
        <v>Widnau </v>
      </c>
      <c r="E64" s="151"/>
      <c r="F64" s="152"/>
      <c r="G64" s="153"/>
      <c r="H64" s="152"/>
      <c r="I64" s="153"/>
      <c r="J64" s="154"/>
    </row>
    <row r="65" spans="1:10" ht="15" customHeight="1" thickBot="1">
      <c r="A65" s="143">
        <v>10</v>
      </c>
      <c r="B65" s="144">
        <v>1</v>
      </c>
      <c r="C65" s="144">
        <v>4</v>
      </c>
      <c r="D65" s="145">
        <v>3</v>
      </c>
      <c r="E65" s="146"/>
      <c r="F65" s="144"/>
      <c r="G65" s="144"/>
      <c r="H65" s="144"/>
      <c r="I65" s="144"/>
      <c r="J65" s="147"/>
    </row>
    <row r="66" spans="1:10" ht="15" customHeight="1" thickBot="1">
      <c r="A66" s="155"/>
      <c r="B66" s="156" t="str">
        <f>D19</f>
        <v>Widnau </v>
      </c>
      <c r="C66" s="156" t="str">
        <f>D22</f>
        <v>Wigoltingen</v>
      </c>
      <c r="D66" s="157" t="str">
        <f>D21</f>
        <v>Flums</v>
      </c>
      <c r="E66" s="151"/>
      <c r="F66" s="152"/>
      <c r="G66" s="153"/>
      <c r="H66" s="152"/>
      <c r="I66" s="153"/>
      <c r="J66" s="154"/>
    </row>
    <row r="67" spans="1:10" ht="15" customHeight="1" thickBot="1">
      <c r="A67" s="158">
        <v>11</v>
      </c>
      <c r="B67" s="159">
        <v>1</v>
      </c>
      <c r="C67" s="159">
        <v>3</v>
      </c>
      <c r="D67" s="160">
        <v>4</v>
      </c>
      <c r="E67" s="146"/>
      <c r="F67" s="144"/>
      <c r="G67" s="144"/>
      <c r="H67" s="144"/>
      <c r="I67" s="144"/>
      <c r="J67" s="147"/>
    </row>
    <row r="68" spans="1:10" ht="15" customHeight="1" thickBot="1">
      <c r="A68" s="148"/>
      <c r="B68" s="149" t="str">
        <f>D19</f>
        <v>Widnau </v>
      </c>
      <c r="C68" s="149" t="str">
        <f>D21</f>
        <v>Flums</v>
      </c>
      <c r="D68" s="150" t="str">
        <f>D22</f>
        <v>Wigoltingen</v>
      </c>
      <c r="E68" s="151"/>
      <c r="F68" s="152"/>
      <c r="G68" s="153"/>
      <c r="H68" s="152"/>
      <c r="I68" s="153"/>
      <c r="J68" s="154"/>
    </row>
    <row r="69" spans="1:10" ht="15" customHeight="1" thickBot="1">
      <c r="A69" s="143">
        <v>12</v>
      </c>
      <c r="B69" s="144">
        <v>2</v>
      </c>
      <c r="C69" s="144">
        <v>4</v>
      </c>
      <c r="D69" s="145">
        <v>1</v>
      </c>
      <c r="E69" s="146"/>
      <c r="F69" s="144"/>
      <c r="G69" s="144"/>
      <c r="H69" s="144"/>
      <c r="I69" s="144"/>
      <c r="J69" s="147"/>
    </row>
    <row r="70" spans="1:10" ht="15" customHeight="1" thickBot="1">
      <c r="A70" s="161"/>
      <c r="B70" s="162" t="str">
        <f>D20</f>
        <v>Schwarzach</v>
      </c>
      <c r="C70" s="162" t="str">
        <f>D22</f>
        <v>Wigoltingen</v>
      </c>
      <c r="D70" s="163" t="str">
        <f>D19</f>
        <v>Widnau </v>
      </c>
      <c r="E70" s="164"/>
      <c r="F70" s="165"/>
      <c r="G70" s="166"/>
      <c r="H70" s="165"/>
      <c r="I70" s="166"/>
      <c r="J70" s="167"/>
    </row>
    <row r="71" spans="1:10" ht="15" customHeight="1" thickTop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</row>
  </sheetData>
  <sheetProtection/>
  <mergeCells count="9">
    <mergeCell ref="A3:J3"/>
    <mergeCell ref="C5:D5"/>
    <mergeCell ref="D31:F31"/>
    <mergeCell ref="E58:F58"/>
    <mergeCell ref="G58:H58"/>
    <mergeCell ref="I58:J58"/>
    <mergeCell ref="E42:F42"/>
    <mergeCell ref="G42:H42"/>
    <mergeCell ref="I42:J4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8"/>
  <headerFooter alignWithMargins="0">
    <oddHeader>&amp;LNaWuKo  Zone a&amp;CFeldmeisterschaft</oddHeader>
    <oddFooter>&amp;CSeite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26.140625" style="2" customWidth="1"/>
    <col min="2" max="2" width="7.7109375" style="0" customWidth="1"/>
    <col min="3" max="6" width="7.28125" style="0" customWidth="1"/>
    <col min="7" max="7" width="6.7109375" style="0" customWidth="1"/>
    <col min="8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11" t="s">
        <v>10</v>
      </c>
      <c r="B1" s="212"/>
      <c r="C1" s="185" t="str">
        <f>A5</f>
        <v>Widnau </v>
      </c>
      <c r="D1" s="186"/>
      <c r="E1" s="186"/>
      <c r="F1" s="186"/>
      <c r="G1" s="187"/>
      <c r="H1" s="185" t="str">
        <f>A8</f>
        <v>Schwarzach</v>
      </c>
      <c r="I1" s="186"/>
      <c r="J1" s="186"/>
      <c r="K1" s="186"/>
      <c r="L1" s="187"/>
      <c r="M1" s="185" t="str">
        <f>A11</f>
        <v>Flums</v>
      </c>
      <c r="N1" s="186"/>
      <c r="O1" s="186"/>
      <c r="P1" s="186"/>
      <c r="Q1" s="187"/>
      <c r="R1" s="185" t="str">
        <f>A14</f>
        <v>Wigoltingen</v>
      </c>
      <c r="S1" s="186"/>
      <c r="T1" s="186"/>
      <c r="U1" s="186"/>
      <c r="V1" s="208"/>
      <c r="W1" s="194" t="e">
        <f>#REF!</f>
        <v>#REF!</v>
      </c>
      <c r="X1" s="195"/>
      <c r="Y1" s="195"/>
      <c r="Z1" s="196"/>
      <c r="AA1" s="202" t="e">
        <f>#REF!</f>
        <v>#REF!</v>
      </c>
      <c r="AB1" s="195"/>
      <c r="AC1" s="195"/>
      <c r="AD1" s="196"/>
      <c r="AE1" s="202" t="e">
        <f>#REF!</f>
        <v>#REF!</v>
      </c>
      <c r="AF1" s="195"/>
      <c r="AG1" s="195"/>
      <c r="AH1" s="196"/>
    </row>
    <row r="2" spans="1:34" s="2" customFormat="1" ht="19.5" customHeight="1">
      <c r="A2" s="213"/>
      <c r="B2" s="214"/>
      <c r="C2" s="188"/>
      <c r="D2" s="189"/>
      <c r="E2" s="189"/>
      <c r="F2" s="189"/>
      <c r="G2" s="190"/>
      <c r="H2" s="188"/>
      <c r="I2" s="189"/>
      <c r="J2" s="189"/>
      <c r="K2" s="189"/>
      <c r="L2" s="190"/>
      <c r="M2" s="188"/>
      <c r="N2" s="189"/>
      <c r="O2" s="189"/>
      <c r="P2" s="189"/>
      <c r="Q2" s="190"/>
      <c r="R2" s="188"/>
      <c r="S2" s="189"/>
      <c r="T2" s="189"/>
      <c r="U2" s="189"/>
      <c r="V2" s="209"/>
      <c r="W2" s="197"/>
      <c r="X2" s="198"/>
      <c r="Y2" s="198"/>
      <c r="Z2" s="199"/>
      <c r="AA2" s="203"/>
      <c r="AB2" s="198"/>
      <c r="AC2" s="198"/>
      <c r="AD2" s="199"/>
      <c r="AE2" s="203"/>
      <c r="AF2" s="198"/>
      <c r="AG2" s="198"/>
      <c r="AH2" s="199"/>
    </row>
    <row r="3" spans="1:34" s="2" customFormat="1" ht="19.5" customHeight="1">
      <c r="A3" s="215"/>
      <c r="B3" s="216"/>
      <c r="C3" s="191"/>
      <c r="D3" s="192"/>
      <c r="E3" s="192"/>
      <c r="F3" s="192"/>
      <c r="G3" s="193"/>
      <c r="H3" s="191"/>
      <c r="I3" s="192"/>
      <c r="J3" s="192"/>
      <c r="K3" s="192"/>
      <c r="L3" s="193"/>
      <c r="M3" s="191"/>
      <c r="N3" s="192"/>
      <c r="O3" s="192"/>
      <c r="P3" s="192"/>
      <c r="Q3" s="193"/>
      <c r="R3" s="191"/>
      <c r="S3" s="192"/>
      <c r="T3" s="192"/>
      <c r="U3" s="192"/>
      <c r="V3" s="210"/>
      <c r="W3" s="200"/>
      <c r="X3" s="200"/>
      <c r="Y3" s="200"/>
      <c r="Z3" s="201"/>
      <c r="AA3" s="204"/>
      <c r="AB3" s="200"/>
      <c r="AC3" s="200"/>
      <c r="AD3" s="201"/>
      <c r="AE3" s="204"/>
      <c r="AF3" s="200"/>
      <c r="AG3" s="200"/>
      <c r="AH3" s="201"/>
    </row>
    <row r="4" spans="1:34" s="2" customFormat="1" ht="19.5" customHeight="1" thickBot="1">
      <c r="A4" s="219"/>
      <c r="B4" s="220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2" t="s">
        <v>12</v>
      </c>
      <c r="J4" s="53" t="s">
        <v>13</v>
      </c>
      <c r="K4" s="53"/>
      <c r="L4" s="50" t="s">
        <v>14</v>
      </c>
      <c r="M4" s="52" t="s">
        <v>11</v>
      </c>
      <c r="N4" s="52" t="s">
        <v>12</v>
      </c>
      <c r="O4" s="53" t="s">
        <v>13</v>
      </c>
      <c r="P4" s="53"/>
      <c r="Q4" s="50" t="s">
        <v>14</v>
      </c>
      <c r="R4" s="52" t="s">
        <v>11</v>
      </c>
      <c r="S4" s="52" t="s">
        <v>12</v>
      </c>
      <c r="T4" s="53" t="s">
        <v>13</v>
      </c>
      <c r="U4" s="117"/>
      <c r="V4" s="11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7.75" customHeight="1" thickTop="1">
      <c r="A5" s="221" t="str">
        <f>'Feld 4er Gruppe'!D19</f>
        <v>Widnau </v>
      </c>
      <c r="B5" s="54" t="s">
        <v>3</v>
      </c>
      <c r="C5" s="55"/>
      <c r="D5" s="56"/>
      <c r="E5" s="56"/>
      <c r="F5" s="56"/>
      <c r="G5" s="57"/>
      <c r="H5" s="58">
        <f>D8</f>
        <v>0</v>
      </c>
      <c r="I5" s="59">
        <f>C8</f>
        <v>0</v>
      </c>
      <c r="J5" s="60">
        <f>SUM(H5-I5)</f>
        <v>0</v>
      </c>
      <c r="K5" s="60">
        <f>IF(J5&gt;0,2,IF(J5&lt;0,0,IF(H5+I5&gt;0,1,0)))</f>
        <v>0</v>
      </c>
      <c r="L5" s="205">
        <f>SUM(K5:K7)</f>
        <v>0</v>
      </c>
      <c r="M5" s="61">
        <f>D11</f>
        <v>0</v>
      </c>
      <c r="N5" s="59">
        <f>C11</f>
        <v>0</v>
      </c>
      <c r="O5" s="60">
        <f aca="true" t="shared" si="0" ref="O5:O10">SUM(M5-N5)</f>
        <v>0</v>
      </c>
      <c r="P5" s="62">
        <f aca="true" t="shared" si="1" ref="P5:P10">IF(O5&gt;0,2,IF(O5&lt;0,0,IF(M5+N5&gt;0,1,0)))</f>
        <v>0</v>
      </c>
      <c r="Q5" s="205">
        <f>SUM(P5:P7)</f>
        <v>0</v>
      </c>
      <c r="R5" s="58">
        <f>D14</f>
        <v>0</v>
      </c>
      <c r="S5" s="59">
        <f>C14</f>
        <v>0</v>
      </c>
      <c r="T5" s="60">
        <f aca="true" t="shared" si="2" ref="T5:T13">SUM(R5-S5)</f>
        <v>0</v>
      </c>
      <c r="U5" s="60">
        <f aca="true" t="shared" si="3" ref="U5:U13">IF(T5&gt;0,2,IF(T5&lt;0,0,IF(R5+S5&gt;0,1,0)))</f>
        <v>0</v>
      </c>
      <c r="V5" s="205">
        <f>SUM(U5:U7)</f>
        <v>0</v>
      </c>
      <c r="W5" s="7" t="e">
        <f>#REF!</f>
        <v>#REF!</v>
      </c>
      <c r="X5" s="8" t="e">
        <f>#REF!</f>
        <v>#REF!</v>
      </c>
      <c r="Y5" s="9" t="e">
        <f aca="true" t="shared" si="4" ref="Y5:Y16">SUM(W5-X5)</f>
        <v>#REF!</v>
      </c>
      <c r="Z5" s="10" t="e">
        <f aca="true" t="shared" si="5" ref="Z5:Z16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aca="true" t="shared" si="6" ref="AC5:AC16">SUM(AA5-AB5)</f>
        <v>#REF!</v>
      </c>
      <c r="AD5" s="10" t="e">
        <f aca="true" t="shared" si="7" ref="AD5:AD16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aca="true" t="shared" si="8" ref="AG5:AG16">SUM(AE5-AF5)</f>
        <v>#REF!</v>
      </c>
      <c r="AH5" s="12" t="e">
        <f aca="true" t="shared" si="9" ref="AH5:AH16">IF(AG5&gt;0,2,IF(AG5&lt;0,0,IF(AE5+AF5&gt;0,1,0)))</f>
        <v>#REF!</v>
      </c>
    </row>
    <row r="6" spans="1:34" ht="27.75" customHeight="1">
      <c r="A6" s="222"/>
      <c r="B6" s="54" t="s">
        <v>4</v>
      </c>
      <c r="C6" s="64"/>
      <c r="D6" s="65"/>
      <c r="E6" s="65"/>
      <c r="F6" s="65"/>
      <c r="G6" s="66"/>
      <c r="H6" s="67">
        <f>D9</f>
        <v>0</v>
      </c>
      <c r="I6" s="68">
        <f>C9</f>
        <v>0</v>
      </c>
      <c r="J6" s="69">
        <f>SUM(H6-I6)</f>
        <v>0</v>
      </c>
      <c r="K6" s="69">
        <f>IF(J6&gt;0,2,IF(J6&lt;0,0,IF(H6+I6&gt;0,1,0)))</f>
        <v>0</v>
      </c>
      <c r="L6" s="206"/>
      <c r="M6" s="70">
        <f>D12</f>
        <v>0</v>
      </c>
      <c r="N6" s="68">
        <f>C12</f>
        <v>0</v>
      </c>
      <c r="O6" s="69">
        <f t="shared" si="0"/>
        <v>0</v>
      </c>
      <c r="P6" s="71">
        <f t="shared" si="1"/>
        <v>0</v>
      </c>
      <c r="Q6" s="206"/>
      <c r="R6" s="67">
        <f>D15</f>
        <v>0</v>
      </c>
      <c r="S6" s="68">
        <f>C15</f>
        <v>0</v>
      </c>
      <c r="T6" s="69">
        <f t="shared" si="2"/>
        <v>0</v>
      </c>
      <c r="U6" s="69">
        <f t="shared" si="3"/>
        <v>0</v>
      </c>
      <c r="V6" s="206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223"/>
      <c r="B7" s="54" t="s">
        <v>5</v>
      </c>
      <c r="C7" s="73"/>
      <c r="D7" s="74"/>
      <c r="E7" s="74"/>
      <c r="F7" s="74"/>
      <c r="G7" s="75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07"/>
      <c r="M7" s="79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07"/>
      <c r="R7" s="76">
        <f>D16</f>
        <v>0</v>
      </c>
      <c r="S7" s="77">
        <f>C16</f>
        <v>0</v>
      </c>
      <c r="T7" s="78">
        <f t="shared" si="2"/>
        <v>0</v>
      </c>
      <c r="U7" s="78">
        <f t="shared" si="3"/>
        <v>0</v>
      </c>
      <c r="V7" s="207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221" t="str">
        <f>'Feld 4er Gruppe'!D20</f>
        <v>Schwarzach</v>
      </c>
      <c r="B8" s="82" t="s">
        <v>3</v>
      </c>
      <c r="C8" s="58">
        <f>'Feld 4er Gruppe'!E44</f>
        <v>0</v>
      </c>
      <c r="D8" s="59">
        <f>'Feld 4er Gruppe'!F44</f>
        <v>0</v>
      </c>
      <c r="E8" s="60">
        <f aca="true" t="shared" si="10" ref="E8:E16">SUM(C8-D8)</f>
        <v>0</v>
      </c>
      <c r="F8" s="60">
        <f aca="true" t="shared" si="11" ref="F8:F16">IF(E8&gt;0,2,IF(E8&lt;0,0,IF(C8+D8&gt;0,1,0)))</f>
        <v>0</v>
      </c>
      <c r="G8" s="205">
        <f>SUM(F8:F10)</f>
        <v>0</v>
      </c>
      <c r="H8" s="83"/>
      <c r="I8" s="83"/>
      <c r="J8" s="83"/>
      <c r="K8" s="83"/>
      <c r="L8" s="84"/>
      <c r="M8" s="58">
        <f>I11</f>
        <v>0</v>
      </c>
      <c r="N8" s="59">
        <f>H11</f>
        <v>0</v>
      </c>
      <c r="O8" s="60">
        <f t="shared" si="0"/>
        <v>0</v>
      </c>
      <c r="P8" s="62">
        <f t="shared" si="1"/>
        <v>0</v>
      </c>
      <c r="Q8" s="205">
        <f>SUM(P8:P10)</f>
        <v>0</v>
      </c>
      <c r="R8" s="58">
        <f>I14</f>
        <v>0</v>
      </c>
      <c r="S8" s="59">
        <f>H14</f>
        <v>0</v>
      </c>
      <c r="T8" s="60">
        <f t="shared" si="2"/>
        <v>0</v>
      </c>
      <c r="U8" s="60">
        <f t="shared" si="3"/>
        <v>0</v>
      </c>
      <c r="V8" s="205">
        <f>SUM(U8:U10)</f>
        <v>0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222"/>
      <c r="B9" s="82" t="s">
        <v>4</v>
      </c>
      <c r="C9" s="67">
        <f>'Feld 4er Gruppe'!G44</f>
        <v>0</v>
      </c>
      <c r="D9" s="68">
        <f>'Feld 4er Gruppe'!H44</f>
        <v>0</v>
      </c>
      <c r="E9" s="69">
        <f t="shared" si="10"/>
        <v>0</v>
      </c>
      <c r="F9" s="69">
        <f t="shared" si="11"/>
        <v>0</v>
      </c>
      <c r="G9" s="206"/>
      <c r="H9" s="65"/>
      <c r="I9" s="65"/>
      <c r="J9" s="65"/>
      <c r="K9" s="65"/>
      <c r="L9" s="84"/>
      <c r="M9" s="67">
        <f>I12</f>
        <v>0</v>
      </c>
      <c r="N9" s="68">
        <f>H12</f>
        <v>0</v>
      </c>
      <c r="O9" s="69">
        <f t="shared" si="0"/>
        <v>0</v>
      </c>
      <c r="P9" s="71">
        <f t="shared" si="1"/>
        <v>0</v>
      </c>
      <c r="Q9" s="206"/>
      <c r="R9" s="67">
        <f>I15</f>
        <v>0</v>
      </c>
      <c r="S9" s="68">
        <f>H15</f>
        <v>0</v>
      </c>
      <c r="T9" s="69">
        <f t="shared" si="2"/>
        <v>0</v>
      </c>
      <c r="U9" s="69">
        <f t="shared" si="3"/>
        <v>0</v>
      </c>
      <c r="V9" s="206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223"/>
      <c r="B10" s="82" t="s">
        <v>5</v>
      </c>
      <c r="C10" s="76">
        <f>'Feld 4er Gruppe'!I44</f>
        <v>0</v>
      </c>
      <c r="D10" s="77">
        <f>'Feld 4er Gruppe'!J44</f>
        <v>0</v>
      </c>
      <c r="E10" s="78">
        <f t="shared" si="10"/>
        <v>0</v>
      </c>
      <c r="F10" s="78">
        <f t="shared" si="11"/>
        <v>0</v>
      </c>
      <c r="G10" s="207"/>
      <c r="H10" s="65"/>
      <c r="I10" s="65"/>
      <c r="J10" s="65"/>
      <c r="K10" s="65"/>
      <c r="L10" s="84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07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07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217" t="str">
        <f>'Feld 4er Gruppe'!D21</f>
        <v>Flums</v>
      </c>
      <c r="B11" s="82" t="s">
        <v>3</v>
      </c>
      <c r="C11" s="58">
        <f>'Feld 4er Gruppe'!E52</f>
        <v>0</v>
      </c>
      <c r="D11" s="59">
        <f>'Feld 4er Gruppe'!F52</f>
        <v>0</v>
      </c>
      <c r="E11" s="60">
        <f t="shared" si="10"/>
        <v>0</v>
      </c>
      <c r="F11" s="60">
        <f t="shared" si="11"/>
        <v>0</v>
      </c>
      <c r="G11" s="205">
        <f>SUM(F11:F13)</f>
        <v>0</v>
      </c>
      <c r="H11" s="61">
        <f>'Feld 4er Gruppe'!E48</f>
        <v>0</v>
      </c>
      <c r="I11" s="59">
        <f>'Feld 4er Gruppe'!F48</f>
        <v>0</v>
      </c>
      <c r="J11" s="60">
        <f aca="true" t="shared" si="12" ref="J11:J16">SUM(H11-I11)</f>
        <v>0</v>
      </c>
      <c r="K11" s="60">
        <f aca="true" t="shared" si="13" ref="K11:K16">IF(J11&gt;0,2,IF(J11&lt;0,0,IF(H11+I11&gt;0,1,0)))</f>
        <v>0</v>
      </c>
      <c r="L11" s="205">
        <f>SUM(K11:K13)</f>
        <v>0</v>
      </c>
      <c r="M11" s="83"/>
      <c r="N11" s="83"/>
      <c r="O11" s="83"/>
      <c r="P11" s="83"/>
      <c r="Q11" s="84"/>
      <c r="R11" s="58">
        <f>N14</f>
        <v>0</v>
      </c>
      <c r="S11" s="59">
        <f>M14</f>
        <v>0</v>
      </c>
      <c r="T11" s="60">
        <f t="shared" si="2"/>
        <v>0</v>
      </c>
      <c r="U11" s="60">
        <f t="shared" si="3"/>
        <v>0</v>
      </c>
      <c r="V11" s="205">
        <f>SUM(U11:U13)</f>
        <v>0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218"/>
      <c r="B12" s="82" t="s">
        <v>4</v>
      </c>
      <c r="C12" s="67">
        <f>'Feld 4er Gruppe'!G52</f>
        <v>0</v>
      </c>
      <c r="D12" s="68">
        <f>'Feld 4er Gruppe'!H52</f>
        <v>0</v>
      </c>
      <c r="E12" s="69">
        <f t="shared" si="10"/>
        <v>0</v>
      </c>
      <c r="F12" s="69">
        <f t="shared" si="11"/>
        <v>0</v>
      </c>
      <c r="G12" s="206"/>
      <c r="H12" s="70">
        <f>'Feld 4er Gruppe'!G48</f>
        <v>0</v>
      </c>
      <c r="I12" s="68">
        <f>'Feld 4er Gruppe'!H48</f>
        <v>0</v>
      </c>
      <c r="J12" s="69">
        <f t="shared" si="12"/>
        <v>0</v>
      </c>
      <c r="K12" s="69">
        <f t="shared" si="13"/>
        <v>0</v>
      </c>
      <c r="L12" s="206"/>
      <c r="M12" s="65"/>
      <c r="N12" s="65"/>
      <c r="O12" s="65"/>
      <c r="P12" s="65"/>
      <c r="Q12" s="84"/>
      <c r="R12" s="67">
        <f>N15</f>
        <v>0</v>
      </c>
      <c r="S12" s="68">
        <f>M15</f>
        <v>0</v>
      </c>
      <c r="T12" s="69">
        <f t="shared" si="2"/>
        <v>0</v>
      </c>
      <c r="U12" s="69">
        <f t="shared" si="3"/>
        <v>0</v>
      </c>
      <c r="V12" s="206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218"/>
      <c r="B13" s="82" t="s">
        <v>5</v>
      </c>
      <c r="C13" s="76">
        <f>'Feld 4er Gruppe'!I52</f>
        <v>0</v>
      </c>
      <c r="D13" s="77">
        <f>'Feld 4er Gruppe'!J52</f>
        <v>0</v>
      </c>
      <c r="E13" s="78">
        <f t="shared" si="10"/>
        <v>0</v>
      </c>
      <c r="F13" s="78">
        <f t="shared" si="11"/>
        <v>0</v>
      </c>
      <c r="G13" s="207"/>
      <c r="H13" s="79">
        <f>'Feld 4er Gruppe'!I48</f>
        <v>0</v>
      </c>
      <c r="I13" s="77">
        <f>'Feld 4er Gruppe'!J48</f>
        <v>0</v>
      </c>
      <c r="J13" s="78">
        <f t="shared" si="12"/>
        <v>0</v>
      </c>
      <c r="K13" s="78">
        <f t="shared" si="13"/>
        <v>0</v>
      </c>
      <c r="L13" s="207"/>
      <c r="M13" s="85"/>
      <c r="N13" s="85"/>
      <c r="O13" s="85"/>
      <c r="P13" s="85"/>
      <c r="Q13" s="84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07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217" t="str">
        <f>'Feld 4er Gruppe'!D22</f>
        <v>Wigoltingen</v>
      </c>
      <c r="B14" s="82" t="s">
        <v>3</v>
      </c>
      <c r="C14" s="58">
        <f>'Feld 4er Gruppe'!E50</f>
        <v>0</v>
      </c>
      <c r="D14" s="59">
        <f>'Feld 4er Gruppe'!F50</f>
        <v>0</v>
      </c>
      <c r="E14" s="60">
        <f t="shared" si="10"/>
        <v>0</v>
      </c>
      <c r="F14" s="60">
        <f t="shared" si="11"/>
        <v>0</v>
      </c>
      <c r="G14" s="205">
        <f>SUM(F14:F16)</f>
        <v>0</v>
      </c>
      <c r="H14" s="61">
        <f>'Feld 4er Gruppe'!E54</f>
        <v>0</v>
      </c>
      <c r="I14" s="59">
        <f>'Feld 4er Gruppe'!F54</f>
        <v>0</v>
      </c>
      <c r="J14" s="60">
        <f t="shared" si="12"/>
        <v>0</v>
      </c>
      <c r="K14" s="60">
        <f t="shared" si="13"/>
        <v>0</v>
      </c>
      <c r="L14" s="205">
        <f>SUM(K14:K16)</f>
        <v>0</v>
      </c>
      <c r="M14" s="61">
        <f>'Feld 4er Gruppe'!E46</f>
        <v>0</v>
      </c>
      <c r="N14" s="59">
        <f>'Feld 4er Gruppe'!F46</f>
        <v>0</v>
      </c>
      <c r="O14" s="60">
        <f>SUM(M14-N14)</f>
        <v>0</v>
      </c>
      <c r="P14" s="62">
        <f>IF(O14&gt;0,2,IF(O14&lt;0,0,IF(M14+N14&gt;0,1,0)))</f>
        <v>0</v>
      </c>
      <c r="Q14" s="205">
        <f>SUM(P14:P16)</f>
        <v>0</v>
      </c>
      <c r="R14" s="83"/>
      <c r="S14" s="83"/>
      <c r="T14" s="83"/>
      <c r="U14" s="65"/>
      <c r="V14" s="8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218"/>
      <c r="B15" s="82" t="s">
        <v>4</v>
      </c>
      <c r="C15" s="67">
        <f>'Feld 4er Gruppe'!G50</f>
        <v>0</v>
      </c>
      <c r="D15" s="68">
        <f>'Feld 4er Gruppe'!H50</f>
        <v>0</v>
      </c>
      <c r="E15" s="69">
        <f t="shared" si="10"/>
        <v>0</v>
      </c>
      <c r="F15" s="69">
        <f t="shared" si="11"/>
        <v>0</v>
      </c>
      <c r="G15" s="206"/>
      <c r="H15" s="70">
        <f>'Feld 4er Gruppe'!G54</f>
        <v>0</v>
      </c>
      <c r="I15" s="68">
        <f>'Feld 4er Gruppe'!H54</f>
        <v>0</v>
      </c>
      <c r="J15" s="69">
        <f t="shared" si="12"/>
        <v>0</v>
      </c>
      <c r="K15" s="69">
        <f t="shared" si="13"/>
        <v>0</v>
      </c>
      <c r="L15" s="206"/>
      <c r="M15" s="70">
        <f>'Feld 4er Gruppe'!G46</f>
        <v>0</v>
      </c>
      <c r="N15" s="68">
        <f>'Feld 4er Gruppe'!H46</f>
        <v>0</v>
      </c>
      <c r="O15" s="69">
        <f>SUM(M15-N15)</f>
        <v>0</v>
      </c>
      <c r="P15" s="71">
        <f>IF(O15&gt;0,2,IF(O15&lt;0,0,IF(M15+N15&gt;0,1,0)))</f>
        <v>0</v>
      </c>
      <c r="Q15" s="206"/>
      <c r="R15" s="65"/>
      <c r="S15" s="65"/>
      <c r="T15" s="65"/>
      <c r="U15" s="65"/>
      <c r="V15" s="8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218"/>
      <c r="B16" s="82" t="s">
        <v>5</v>
      </c>
      <c r="C16" s="76">
        <f>'Feld 4er Gruppe'!I50</f>
        <v>0</v>
      </c>
      <c r="D16" s="77">
        <f>'Feld 4er Gruppe'!J50</f>
        <v>0</v>
      </c>
      <c r="E16" s="78">
        <f t="shared" si="10"/>
        <v>0</v>
      </c>
      <c r="F16" s="78">
        <f t="shared" si="11"/>
        <v>0</v>
      </c>
      <c r="G16" s="207"/>
      <c r="H16" s="79">
        <f>'Feld 4er Gruppe'!I54</f>
        <v>0</v>
      </c>
      <c r="I16" s="77">
        <f>'Feld 4er Gruppe'!J54</f>
        <v>0</v>
      </c>
      <c r="J16" s="78">
        <f t="shared" si="12"/>
        <v>0</v>
      </c>
      <c r="K16" s="78">
        <f t="shared" si="13"/>
        <v>0</v>
      </c>
      <c r="L16" s="207"/>
      <c r="M16" s="79">
        <f>'Feld 4er Gruppe'!I46</f>
        <v>0</v>
      </c>
      <c r="N16" s="77">
        <f>'Feld 4er Gruppe'!J46</f>
        <v>0</v>
      </c>
      <c r="O16" s="78">
        <f>SUM(M16-N16)</f>
        <v>0</v>
      </c>
      <c r="P16" s="80">
        <f>IF(O16&gt;0,2,IF(O16&lt;0,0,IF(M16+N16&gt;0,1,0)))</f>
        <v>0</v>
      </c>
      <c r="Q16" s="207"/>
      <c r="R16" s="85"/>
      <c r="S16" s="85"/>
      <c r="T16" s="85"/>
      <c r="U16" s="85"/>
      <c r="V16" s="8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Bot="1" thickTop="1">
      <c r="A17" s="89" t="s">
        <v>19</v>
      </c>
      <c r="B17" s="42"/>
      <c r="C17" s="90">
        <f aca="true" t="shared" si="14" ref="C17:AH17">SUM(C5:C16)</f>
        <v>0</v>
      </c>
      <c r="D17" s="91">
        <f t="shared" si="14"/>
        <v>0</v>
      </c>
      <c r="E17" s="92">
        <f t="shared" si="14"/>
        <v>0</v>
      </c>
      <c r="F17" s="93">
        <f t="shared" si="14"/>
        <v>0</v>
      </c>
      <c r="G17" s="123">
        <f t="shared" si="14"/>
        <v>0</v>
      </c>
      <c r="H17" s="94">
        <f t="shared" si="14"/>
        <v>0</v>
      </c>
      <c r="I17" s="91">
        <f t="shared" si="14"/>
        <v>0</v>
      </c>
      <c r="J17" s="92">
        <f t="shared" si="14"/>
        <v>0</v>
      </c>
      <c r="K17" s="93">
        <f t="shared" si="14"/>
        <v>0</v>
      </c>
      <c r="L17" s="123">
        <f t="shared" si="14"/>
        <v>0</v>
      </c>
      <c r="M17" s="94">
        <f t="shared" si="14"/>
        <v>0</v>
      </c>
      <c r="N17" s="91">
        <f t="shared" si="14"/>
        <v>0</v>
      </c>
      <c r="O17" s="92">
        <f t="shared" si="14"/>
        <v>0</v>
      </c>
      <c r="P17" s="93">
        <f t="shared" si="14"/>
        <v>0</v>
      </c>
      <c r="Q17" s="123">
        <f t="shared" si="14"/>
        <v>0</v>
      </c>
      <c r="R17" s="94">
        <f t="shared" si="14"/>
        <v>0</v>
      </c>
      <c r="S17" s="91">
        <f t="shared" si="14"/>
        <v>0</v>
      </c>
      <c r="T17" s="92">
        <f t="shared" si="14"/>
        <v>0</v>
      </c>
      <c r="U17" s="93">
        <f t="shared" si="14"/>
        <v>0</v>
      </c>
      <c r="V17" s="123">
        <f t="shared" si="14"/>
        <v>0</v>
      </c>
      <c r="W17" s="43" t="e">
        <f t="shared" si="14"/>
        <v>#REF!</v>
      </c>
      <c r="X17" s="44" t="e">
        <f t="shared" si="14"/>
        <v>#REF!</v>
      </c>
      <c r="Y17" s="45" t="e">
        <f t="shared" si="14"/>
        <v>#REF!</v>
      </c>
      <c r="Z17" s="46" t="e">
        <f t="shared" si="14"/>
        <v>#REF!</v>
      </c>
      <c r="AA17" s="43" t="e">
        <f t="shared" si="14"/>
        <v>#REF!</v>
      </c>
      <c r="AB17" s="44" t="e">
        <f t="shared" si="14"/>
        <v>#REF!</v>
      </c>
      <c r="AC17" s="45" t="e">
        <f t="shared" si="14"/>
        <v>#REF!</v>
      </c>
      <c r="AD17" s="46" t="e">
        <f t="shared" si="14"/>
        <v>#REF!</v>
      </c>
      <c r="AE17" s="43" t="e">
        <f t="shared" si="14"/>
        <v>#REF!</v>
      </c>
      <c r="AF17" s="44" t="e">
        <f t="shared" si="14"/>
        <v>#REF!</v>
      </c>
      <c r="AG17" s="45" t="e">
        <f t="shared" si="14"/>
        <v>#REF!</v>
      </c>
      <c r="AH17" s="47" t="e">
        <f t="shared" si="14"/>
        <v>#REF!</v>
      </c>
    </row>
    <row r="18" spans="1:34" ht="39" customHeight="1" thickBot="1" thickTop="1">
      <c r="A18" s="104" t="s">
        <v>20</v>
      </c>
      <c r="B18" s="48"/>
      <c r="C18" s="227"/>
      <c r="D18" s="228"/>
      <c r="E18" s="228"/>
      <c r="F18" s="228"/>
      <c r="G18" s="229"/>
      <c r="H18" s="227"/>
      <c r="I18" s="228"/>
      <c r="J18" s="228"/>
      <c r="K18" s="228"/>
      <c r="L18" s="229"/>
      <c r="M18" s="227"/>
      <c r="N18" s="228"/>
      <c r="O18" s="228"/>
      <c r="P18" s="228"/>
      <c r="Q18" s="229"/>
      <c r="R18" s="227"/>
      <c r="S18" s="228"/>
      <c r="T18" s="228"/>
      <c r="U18" s="228"/>
      <c r="V18" s="230"/>
      <c r="W18" s="231"/>
      <c r="X18" s="231"/>
      <c r="Y18" s="231"/>
      <c r="Z18" s="232"/>
      <c r="AA18" s="224"/>
      <c r="AB18" s="231"/>
      <c r="AC18" s="231"/>
      <c r="AD18" s="232"/>
      <c r="AE18" s="224"/>
      <c r="AF18" s="225"/>
      <c r="AG18" s="225"/>
      <c r="AH18" s="226"/>
    </row>
    <row r="19" spans="1:22" ht="12.75" thickTop="1">
      <c r="A19" s="105"/>
      <c r="B19" s="106"/>
      <c r="C19" s="106"/>
      <c r="D19" s="106"/>
      <c r="E19" s="106"/>
      <c r="F19" s="106"/>
      <c r="G19" s="106"/>
      <c r="H19" s="106"/>
      <c r="I19" s="106"/>
      <c r="J19" s="107"/>
      <c r="K19" s="107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2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107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2">
      <c r="A21" s="105"/>
      <c r="B21" s="106"/>
      <c r="C21" s="106"/>
      <c r="D21" s="106"/>
      <c r="E21" s="106"/>
      <c r="F21" s="106"/>
      <c r="G21" s="106"/>
      <c r="H21" s="106"/>
      <c r="I21" s="106"/>
      <c r="J21" s="107"/>
      <c r="K21" s="107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2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2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</sheetData>
  <sheetProtection/>
  <mergeCells count="32">
    <mergeCell ref="AE18:AH18"/>
    <mergeCell ref="C18:G18"/>
    <mergeCell ref="H18:L18"/>
    <mergeCell ref="M18:Q18"/>
    <mergeCell ref="R18:V18"/>
    <mergeCell ref="W18:Z18"/>
    <mergeCell ref="AA18:AD18"/>
    <mergeCell ref="Q14:Q16"/>
    <mergeCell ref="Q8:Q10"/>
    <mergeCell ref="L14:L16"/>
    <mergeCell ref="L11:L13"/>
    <mergeCell ref="A4:B4"/>
    <mergeCell ref="A5:A7"/>
    <mergeCell ref="A8:A10"/>
    <mergeCell ref="A11:A13"/>
    <mergeCell ref="Q5:Q7"/>
    <mergeCell ref="L5:L7"/>
    <mergeCell ref="A1:B3"/>
    <mergeCell ref="C1:G3"/>
    <mergeCell ref="A14:A16"/>
    <mergeCell ref="G8:G10"/>
    <mergeCell ref="G14:G16"/>
    <mergeCell ref="G11:G13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 U10
</oddHeader>
    <oddFooter>&amp;CSieber Patrick
079 457 41 60
sieber.patrick@bluewin.ch</oddFooter>
  </headerFooter>
  <ignoredErrors>
    <ignoredError sqref="G17 L17 Q17 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75" zoomScaleNormal="75" workbookViewId="0" topLeftCell="A1">
      <selection activeCell="J37" sqref="J37"/>
    </sheetView>
  </sheetViews>
  <sheetFormatPr defaultColWidth="11.421875" defaultRowHeight="12.75"/>
  <cols>
    <col min="1" max="1" width="26.140625" style="2" customWidth="1"/>
    <col min="2" max="2" width="7.8515625" style="0" customWidth="1"/>
    <col min="3" max="6" width="7.28125" style="0" customWidth="1"/>
    <col min="7" max="7" width="6.7109375" style="0" customWidth="1"/>
    <col min="8" max="8" width="7.421875" style="0" customWidth="1"/>
    <col min="9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11" t="s">
        <v>21</v>
      </c>
      <c r="B1" s="212"/>
      <c r="C1" s="185" t="str">
        <f>A5</f>
        <v>Widnau </v>
      </c>
      <c r="D1" s="186"/>
      <c r="E1" s="186"/>
      <c r="F1" s="186"/>
      <c r="G1" s="187"/>
      <c r="H1" s="185" t="str">
        <f>A8</f>
        <v>Schwarzach</v>
      </c>
      <c r="I1" s="186"/>
      <c r="J1" s="186"/>
      <c r="K1" s="186"/>
      <c r="L1" s="187"/>
      <c r="M1" s="185" t="str">
        <f>A11</f>
        <v>Flums</v>
      </c>
      <c r="N1" s="186"/>
      <c r="O1" s="186"/>
      <c r="P1" s="186"/>
      <c r="Q1" s="187"/>
      <c r="R1" s="185" t="str">
        <f>A14</f>
        <v>Wigoltingen</v>
      </c>
      <c r="S1" s="186"/>
      <c r="T1" s="186"/>
      <c r="U1" s="186"/>
      <c r="V1" s="208"/>
      <c r="W1" s="194" t="str">
        <f>A17</f>
        <v>Mannschaft 5</v>
      </c>
      <c r="X1" s="195"/>
      <c r="Y1" s="195"/>
      <c r="Z1" s="196"/>
      <c r="AA1" s="202" t="str">
        <f>A20</f>
        <v>Mannschaft 6</v>
      </c>
      <c r="AB1" s="195"/>
      <c r="AC1" s="195"/>
      <c r="AD1" s="196"/>
      <c r="AE1" s="202" t="str">
        <f>A23</f>
        <v>Mannschaft 7</v>
      </c>
      <c r="AF1" s="195"/>
      <c r="AG1" s="195"/>
      <c r="AH1" s="196"/>
    </row>
    <row r="2" spans="1:34" s="2" customFormat="1" ht="19.5" customHeight="1">
      <c r="A2" s="213"/>
      <c r="B2" s="214"/>
      <c r="C2" s="188"/>
      <c r="D2" s="189"/>
      <c r="E2" s="189"/>
      <c r="F2" s="189"/>
      <c r="G2" s="190"/>
      <c r="H2" s="188"/>
      <c r="I2" s="189"/>
      <c r="J2" s="189"/>
      <c r="K2" s="189"/>
      <c r="L2" s="190"/>
      <c r="M2" s="188"/>
      <c r="N2" s="189"/>
      <c r="O2" s="189"/>
      <c r="P2" s="189"/>
      <c r="Q2" s="190"/>
      <c r="R2" s="188"/>
      <c r="S2" s="189"/>
      <c r="T2" s="189"/>
      <c r="U2" s="189"/>
      <c r="V2" s="209"/>
      <c r="W2" s="197"/>
      <c r="X2" s="198"/>
      <c r="Y2" s="198"/>
      <c r="Z2" s="199"/>
      <c r="AA2" s="203"/>
      <c r="AB2" s="198"/>
      <c r="AC2" s="198"/>
      <c r="AD2" s="199"/>
      <c r="AE2" s="203"/>
      <c r="AF2" s="198"/>
      <c r="AG2" s="198"/>
      <c r="AH2" s="199"/>
    </row>
    <row r="3" spans="1:34" s="2" customFormat="1" ht="19.5" customHeight="1">
      <c r="A3" s="215"/>
      <c r="B3" s="216"/>
      <c r="C3" s="191"/>
      <c r="D3" s="192"/>
      <c r="E3" s="192"/>
      <c r="F3" s="192"/>
      <c r="G3" s="193"/>
      <c r="H3" s="191"/>
      <c r="I3" s="192"/>
      <c r="J3" s="192"/>
      <c r="K3" s="192"/>
      <c r="L3" s="193"/>
      <c r="M3" s="191"/>
      <c r="N3" s="192"/>
      <c r="O3" s="192"/>
      <c r="P3" s="192"/>
      <c r="Q3" s="193"/>
      <c r="R3" s="191"/>
      <c r="S3" s="192"/>
      <c r="T3" s="192"/>
      <c r="U3" s="192"/>
      <c r="V3" s="210"/>
      <c r="W3" s="200"/>
      <c r="X3" s="200"/>
      <c r="Y3" s="200"/>
      <c r="Z3" s="201"/>
      <c r="AA3" s="204"/>
      <c r="AB3" s="200"/>
      <c r="AC3" s="200"/>
      <c r="AD3" s="201"/>
      <c r="AE3" s="204"/>
      <c r="AF3" s="200"/>
      <c r="AG3" s="200"/>
      <c r="AH3" s="201"/>
    </row>
    <row r="4" spans="1:34" s="2" customFormat="1" ht="19.5" customHeight="1" thickBot="1">
      <c r="A4" s="219"/>
      <c r="B4" s="220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0" t="s">
        <v>12</v>
      </c>
      <c r="J4" s="51" t="s">
        <v>13</v>
      </c>
      <c r="K4" s="51"/>
      <c r="L4" s="50" t="s">
        <v>14</v>
      </c>
      <c r="M4" s="50" t="s">
        <v>11</v>
      </c>
      <c r="N4" s="50" t="s">
        <v>12</v>
      </c>
      <c r="O4" s="51" t="s">
        <v>13</v>
      </c>
      <c r="P4" s="51"/>
      <c r="Q4" s="50" t="s">
        <v>14</v>
      </c>
      <c r="R4" s="50" t="s">
        <v>11</v>
      </c>
      <c r="S4" s="50" t="s">
        <v>12</v>
      </c>
      <c r="T4" s="51" t="s">
        <v>13</v>
      </c>
      <c r="U4" s="117"/>
      <c r="V4" s="11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5.5" customHeight="1" thickTop="1">
      <c r="A5" s="221" t="str">
        <f>Vorrunde!A5</f>
        <v>Widnau </v>
      </c>
      <c r="B5" s="54" t="s">
        <v>3</v>
      </c>
      <c r="C5" s="55"/>
      <c r="D5" s="56"/>
      <c r="E5" s="56"/>
      <c r="F5" s="56"/>
      <c r="G5" s="57"/>
      <c r="H5" s="58">
        <f>D8</f>
        <v>0</v>
      </c>
      <c r="I5" s="59">
        <f>C8</f>
        <v>0</v>
      </c>
      <c r="J5" s="60">
        <f>SUM(H5-I5)</f>
        <v>0</v>
      </c>
      <c r="K5" s="60">
        <f>IF(J5&gt;0,2,IF(J5&lt;0,0,IF(H5+I5&gt;0,1,0)))</f>
        <v>0</v>
      </c>
      <c r="L5" s="233">
        <f>SUM(K5:K7)</f>
        <v>0</v>
      </c>
      <c r="M5" s="58">
        <f>D11</f>
        <v>0</v>
      </c>
      <c r="N5" s="59">
        <f>C11</f>
        <v>0</v>
      </c>
      <c r="O5" s="60">
        <f aca="true" t="shared" si="0" ref="O5:O10">SUM(M5-N5)</f>
        <v>0</v>
      </c>
      <c r="P5" s="62">
        <f aca="true" t="shared" si="1" ref="P5:P10">IF(O5&gt;0,2,IF(O5&lt;0,0,IF(M5+N5&gt;0,1,0)))</f>
        <v>0</v>
      </c>
      <c r="Q5" s="233">
        <f>SUM(P5:P7)</f>
        <v>0</v>
      </c>
      <c r="R5" s="58">
        <f>D14</f>
        <v>0</v>
      </c>
      <c r="S5" s="59">
        <f>C14</f>
        <v>0</v>
      </c>
      <c r="T5" s="60">
        <f aca="true" t="shared" si="2" ref="T5:T13">SUM(R5-S5)</f>
        <v>0</v>
      </c>
      <c r="U5" s="60">
        <f aca="true" t="shared" si="3" ref="U5:U13">IF(T5&gt;0,2,IF(T5&lt;0,0,IF(R5+S5&gt;0,1,0)))</f>
        <v>0</v>
      </c>
      <c r="V5" s="233">
        <f>SUM(U5:U7)</f>
        <v>0</v>
      </c>
      <c r="W5" s="7">
        <f>D17</f>
        <v>0</v>
      </c>
      <c r="X5" s="8">
        <f>C17</f>
        <v>0</v>
      </c>
      <c r="Y5" s="9">
        <f aca="true" t="shared" si="4" ref="Y5:Y16">SUM(W5-X5)</f>
        <v>0</v>
      </c>
      <c r="Z5" s="10">
        <f aca="true" t="shared" si="5" ref="Z5:Z16">IF(Y5&gt;0,2,IF(Y5&lt;0,0,IF(W5+X5&gt;0,1,0)))</f>
        <v>0</v>
      </c>
      <c r="AA5" s="11">
        <f>D20</f>
        <v>0</v>
      </c>
      <c r="AB5" s="8">
        <f>C20</f>
        <v>0</v>
      </c>
      <c r="AC5" s="9">
        <f aca="true" t="shared" si="6" ref="AC5:AC19">SUM(AA5-AB5)</f>
        <v>0</v>
      </c>
      <c r="AD5" s="10">
        <f aca="true" t="shared" si="7" ref="AD5:AD19">IF(AC5&gt;0,2,IF(AC5&lt;0,0,IF(AA5+AB5&gt;0,1,0)))</f>
        <v>0</v>
      </c>
      <c r="AE5" s="11">
        <f>D23</f>
        <v>0</v>
      </c>
      <c r="AF5" s="8">
        <f>C23</f>
        <v>0</v>
      </c>
      <c r="AG5" s="9">
        <f aca="true" t="shared" si="8" ref="AG5:AG22">SUM(AE5-AF5)</f>
        <v>0</v>
      </c>
      <c r="AH5" s="12">
        <f aca="true" t="shared" si="9" ref="AH5:AH22">IF(AG5&gt;0,2,IF(AG5&lt;0,0,IF(AE5+AF5&gt;0,1,0)))</f>
        <v>0</v>
      </c>
    </row>
    <row r="6" spans="1:34" ht="25.5" customHeight="1">
      <c r="A6" s="222"/>
      <c r="B6" s="54" t="s">
        <v>4</v>
      </c>
      <c r="C6" s="64"/>
      <c r="D6" s="65"/>
      <c r="E6" s="65"/>
      <c r="F6" s="65"/>
      <c r="G6" s="66"/>
      <c r="H6" s="67">
        <f>D9</f>
        <v>0</v>
      </c>
      <c r="I6" s="68">
        <f>C9</f>
        <v>0</v>
      </c>
      <c r="J6" s="69">
        <f>SUM(H6-I6)</f>
        <v>0</v>
      </c>
      <c r="K6" s="69">
        <f>IF(J6&gt;0,2,IF(J6&lt;0,0,IF(H6+I6&gt;0,1,0)))</f>
        <v>0</v>
      </c>
      <c r="L6" s="234"/>
      <c r="M6" s="67">
        <f>D12</f>
        <v>0</v>
      </c>
      <c r="N6" s="68">
        <f>C12</f>
        <v>0</v>
      </c>
      <c r="O6" s="69">
        <f t="shared" si="0"/>
        <v>0</v>
      </c>
      <c r="P6" s="71">
        <f t="shared" si="1"/>
        <v>0</v>
      </c>
      <c r="Q6" s="234"/>
      <c r="R6" s="67">
        <f>D15</f>
        <v>0</v>
      </c>
      <c r="S6" s="68">
        <f>C15</f>
        <v>0</v>
      </c>
      <c r="T6" s="69">
        <f t="shared" si="2"/>
        <v>0</v>
      </c>
      <c r="U6" s="69">
        <f t="shared" si="3"/>
        <v>0</v>
      </c>
      <c r="V6" s="234"/>
      <c r="W6" s="13">
        <f>D18</f>
        <v>0</v>
      </c>
      <c r="X6" s="14">
        <f>C18</f>
        <v>0</v>
      </c>
      <c r="Y6" s="15">
        <f t="shared" si="4"/>
        <v>0</v>
      </c>
      <c r="Z6" s="16">
        <f t="shared" si="5"/>
        <v>0</v>
      </c>
      <c r="AA6" s="17">
        <f>D21</f>
        <v>0</v>
      </c>
      <c r="AB6" s="14">
        <f>C21</f>
        <v>0</v>
      </c>
      <c r="AC6" s="15">
        <f t="shared" si="6"/>
        <v>0</v>
      </c>
      <c r="AD6" s="16">
        <f t="shared" si="7"/>
        <v>0</v>
      </c>
      <c r="AE6" s="17">
        <f>D24</f>
        <v>0</v>
      </c>
      <c r="AF6" s="14">
        <f>C24</f>
        <v>0</v>
      </c>
      <c r="AG6" s="15">
        <f t="shared" si="8"/>
        <v>0</v>
      </c>
      <c r="AH6" s="18">
        <f t="shared" si="9"/>
        <v>0</v>
      </c>
    </row>
    <row r="7" spans="1:34" ht="25.5" customHeight="1" thickBot="1">
      <c r="A7" s="223"/>
      <c r="B7" s="54" t="s">
        <v>5</v>
      </c>
      <c r="C7" s="73"/>
      <c r="D7" s="74"/>
      <c r="E7" s="74"/>
      <c r="F7" s="74"/>
      <c r="G7" s="66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35"/>
      <c r="M7" s="76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35"/>
      <c r="R7" s="76">
        <f>D16</f>
        <v>0</v>
      </c>
      <c r="S7" s="77">
        <f>C16</f>
        <v>0</v>
      </c>
      <c r="T7" s="78">
        <f t="shared" si="2"/>
        <v>0</v>
      </c>
      <c r="U7" s="78">
        <f t="shared" si="3"/>
        <v>0</v>
      </c>
      <c r="V7" s="235"/>
      <c r="W7" s="19">
        <f>D19</f>
        <v>0</v>
      </c>
      <c r="X7" s="20">
        <f>C19</f>
        <v>0</v>
      </c>
      <c r="Y7" s="21">
        <f t="shared" si="4"/>
        <v>0</v>
      </c>
      <c r="Z7" s="22">
        <f t="shared" si="5"/>
        <v>0</v>
      </c>
      <c r="AA7" s="23">
        <f>D22</f>
        <v>0</v>
      </c>
      <c r="AB7" s="20">
        <f>C22</f>
        <v>0</v>
      </c>
      <c r="AC7" s="21">
        <f t="shared" si="6"/>
        <v>0</v>
      </c>
      <c r="AD7" s="22">
        <f t="shared" si="7"/>
        <v>0</v>
      </c>
      <c r="AE7" s="23">
        <f>D25</f>
        <v>0</v>
      </c>
      <c r="AF7" s="20">
        <f>C25</f>
        <v>0</v>
      </c>
      <c r="AG7" s="21">
        <f t="shared" si="8"/>
        <v>0</v>
      </c>
      <c r="AH7" s="24">
        <f t="shared" si="9"/>
        <v>0</v>
      </c>
    </row>
    <row r="8" spans="1:34" ht="25.5" customHeight="1" thickTop="1">
      <c r="A8" s="221" t="str">
        <f>Vorrunde!A8</f>
        <v>Schwarzach</v>
      </c>
      <c r="B8" s="82" t="s">
        <v>3</v>
      </c>
      <c r="C8" s="58">
        <f>'Feld 4er Gruppe'!E60</f>
        <v>0</v>
      </c>
      <c r="D8" s="59">
        <f>'Feld 4er Gruppe'!F60</f>
        <v>0</v>
      </c>
      <c r="E8" s="60">
        <f aca="true" t="shared" si="10" ref="E8:E25">SUM(C8-D8)</f>
        <v>0</v>
      </c>
      <c r="F8" s="60">
        <f aca="true" t="shared" si="11" ref="F8:F16">IF(E8&gt;0,2,IF(E8&lt;0,0,IF(C8+D8&gt;0,1,0)))</f>
        <v>0</v>
      </c>
      <c r="G8" s="233">
        <f>SUM(F8:F10)</f>
        <v>0</v>
      </c>
      <c r="H8" s="120"/>
      <c r="I8" s="83"/>
      <c r="J8" s="83"/>
      <c r="K8" s="83"/>
      <c r="L8" s="66"/>
      <c r="M8" s="58">
        <f>I11</f>
        <v>0</v>
      </c>
      <c r="N8" s="59">
        <f>H11</f>
        <v>0</v>
      </c>
      <c r="O8" s="60">
        <f t="shared" si="0"/>
        <v>0</v>
      </c>
      <c r="P8" s="62">
        <f t="shared" si="1"/>
        <v>0</v>
      </c>
      <c r="Q8" s="233">
        <f>SUM(P8:P10)</f>
        <v>0</v>
      </c>
      <c r="R8" s="58">
        <f>I14</f>
        <v>0</v>
      </c>
      <c r="S8" s="59">
        <f>H14</f>
        <v>0</v>
      </c>
      <c r="T8" s="60">
        <f t="shared" si="2"/>
        <v>0</v>
      </c>
      <c r="U8" s="60">
        <f t="shared" si="3"/>
        <v>0</v>
      </c>
      <c r="V8" s="233">
        <f>SUM(U8:U10)</f>
        <v>0</v>
      </c>
      <c r="W8" s="7">
        <f>I17</f>
        <v>0</v>
      </c>
      <c r="X8" s="8">
        <f>H17</f>
        <v>0</v>
      </c>
      <c r="Y8" s="9">
        <f t="shared" si="4"/>
        <v>0</v>
      </c>
      <c r="Z8" s="10">
        <f t="shared" si="5"/>
        <v>0</v>
      </c>
      <c r="AA8" s="11">
        <f>I20</f>
        <v>0</v>
      </c>
      <c r="AB8" s="8">
        <f>H20</f>
        <v>0</v>
      </c>
      <c r="AC8" s="9">
        <f t="shared" si="6"/>
        <v>0</v>
      </c>
      <c r="AD8" s="10">
        <f t="shared" si="7"/>
        <v>0</v>
      </c>
      <c r="AE8" s="11">
        <f>I23</f>
        <v>0</v>
      </c>
      <c r="AF8" s="8">
        <f>H23</f>
        <v>0</v>
      </c>
      <c r="AG8" s="9">
        <f t="shared" si="8"/>
        <v>0</v>
      </c>
      <c r="AH8" s="12">
        <f t="shared" si="9"/>
        <v>0</v>
      </c>
    </row>
    <row r="9" spans="1:34" ht="25.5" customHeight="1">
      <c r="A9" s="222"/>
      <c r="B9" s="82" t="s">
        <v>4</v>
      </c>
      <c r="C9" s="67">
        <f>'Feld 4er Gruppe'!G60</f>
        <v>0</v>
      </c>
      <c r="D9" s="68">
        <f>'Feld 4er Gruppe'!H60</f>
        <v>0</v>
      </c>
      <c r="E9" s="69">
        <f t="shared" si="10"/>
        <v>0</v>
      </c>
      <c r="F9" s="69">
        <f t="shared" si="11"/>
        <v>0</v>
      </c>
      <c r="G9" s="234"/>
      <c r="H9" s="64"/>
      <c r="I9" s="65"/>
      <c r="J9" s="65"/>
      <c r="K9" s="65"/>
      <c r="L9" s="66"/>
      <c r="M9" s="67">
        <f>I12</f>
        <v>0</v>
      </c>
      <c r="N9" s="68">
        <f>H12</f>
        <v>0</v>
      </c>
      <c r="O9" s="69">
        <f t="shared" si="0"/>
        <v>0</v>
      </c>
      <c r="P9" s="71">
        <f t="shared" si="1"/>
        <v>0</v>
      </c>
      <c r="Q9" s="234"/>
      <c r="R9" s="67">
        <f>I15</f>
        <v>0</v>
      </c>
      <c r="S9" s="68">
        <f>H15</f>
        <v>0</v>
      </c>
      <c r="T9" s="69">
        <f t="shared" si="2"/>
        <v>0</v>
      </c>
      <c r="U9" s="69">
        <f t="shared" si="3"/>
        <v>0</v>
      </c>
      <c r="V9" s="234"/>
      <c r="W9" s="13">
        <f>I18</f>
        <v>0</v>
      </c>
      <c r="X9" s="14">
        <f>H18</f>
        <v>0</v>
      </c>
      <c r="Y9" s="15">
        <f t="shared" si="4"/>
        <v>0</v>
      </c>
      <c r="Z9" s="16">
        <f t="shared" si="5"/>
        <v>0</v>
      </c>
      <c r="AA9" s="17">
        <f>I21</f>
        <v>0</v>
      </c>
      <c r="AB9" s="14">
        <f>H21</f>
        <v>0</v>
      </c>
      <c r="AC9" s="15">
        <f t="shared" si="6"/>
        <v>0</v>
      </c>
      <c r="AD9" s="16">
        <f t="shared" si="7"/>
        <v>0</v>
      </c>
      <c r="AE9" s="17">
        <f>I24</f>
        <v>0</v>
      </c>
      <c r="AF9" s="14">
        <f>H24</f>
        <v>0</v>
      </c>
      <c r="AG9" s="15">
        <f t="shared" si="8"/>
        <v>0</v>
      </c>
      <c r="AH9" s="18">
        <f t="shared" si="9"/>
        <v>0</v>
      </c>
    </row>
    <row r="10" spans="1:34" ht="25.5" customHeight="1" thickBot="1">
      <c r="A10" s="223"/>
      <c r="B10" s="82" t="s">
        <v>5</v>
      </c>
      <c r="C10" s="76">
        <f>'Feld 4er Gruppe'!I60</f>
        <v>0</v>
      </c>
      <c r="D10" s="77">
        <f>'Feld 4er Gruppe'!J60</f>
        <v>0</v>
      </c>
      <c r="E10" s="78">
        <f t="shared" si="10"/>
        <v>0</v>
      </c>
      <c r="F10" s="78">
        <f t="shared" si="11"/>
        <v>0</v>
      </c>
      <c r="G10" s="235"/>
      <c r="H10" s="64"/>
      <c r="I10" s="65"/>
      <c r="J10" s="65"/>
      <c r="K10" s="65"/>
      <c r="L10" s="66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35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35"/>
      <c r="W10" s="19">
        <f>I19</f>
        <v>0</v>
      </c>
      <c r="X10" s="20">
        <f>H19</f>
        <v>0</v>
      </c>
      <c r="Y10" s="21">
        <f t="shared" si="4"/>
        <v>0</v>
      </c>
      <c r="Z10" s="22">
        <f t="shared" si="5"/>
        <v>0</v>
      </c>
      <c r="AA10" s="23">
        <f>I22</f>
        <v>0</v>
      </c>
      <c r="AB10" s="20">
        <f>H22</f>
        <v>0</v>
      </c>
      <c r="AC10" s="21">
        <f t="shared" si="6"/>
        <v>0</v>
      </c>
      <c r="AD10" s="22">
        <f t="shared" si="7"/>
        <v>0</v>
      </c>
      <c r="AE10" s="23">
        <f>I25</f>
        <v>0</v>
      </c>
      <c r="AF10" s="20">
        <f>H25</f>
        <v>0</v>
      </c>
      <c r="AG10" s="21">
        <f t="shared" si="8"/>
        <v>0</v>
      </c>
      <c r="AH10" s="24">
        <f t="shared" si="9"/>
        <v>0</v>
      </c>
    </row>
    <row r="11" spans="1:34" ht="25.5" customHeight="1" thickTop="1">
      <c r="A11" s="217" t="str">
        <f>Vorrunde!A11</f>
        <v>Flums</v>
      </c>
      <c r="B11" s="82" t="s">
        <v>3</v>
      </c>
      <c r="C11" s="58">
        <f>'Feld 4er Gruppe'!E68</f>
        <v>0</v>
      </c>
      <c r="D11" s="59">
        <f>'Feld 4er Gruppe'!F68</f>
        <v>0</v>
      </c>
      <c r="E11" s="60">
        <f t="shared" si="10"/>
        <v>0</v>
      </c>
      <c r="F11" s="60">
        <f t="shared" si="11"/>
        <v>0</v>
      </c>
      <c r="G11" s="233">
        <f>SUM(F11:F13)</f>
        <v>0</v>
      </c>
      <c r="H11" s="58">
        <f>'Feld 4er Gruppe'!E64</f>
        <v>0</v>
      </c>
      <c r="I11" s="59">
        <f>'Feld 4er Gruppe'!F64</f>
        <v>0</v>
      </c>
      <c r="J11" s="60">
        <f aca="true" t="shared" si="12" ref="J11:J25">SUM(H11-I11)</f>
        <v>0</v>
      </c>
      <c r="K11" s="60">
        <f aca="true" t="shared" si="13" ref="K11:K25">IF(J11&gt;0,2,IF(J11&lt;0,0,IF(H11+I11&gt;0,1,0)))</f>
        <v>0</v>
      </c>
      <c r="L11" s="233">
        <f>SUM(K11:K13)</f>
        <v>0</v>
      </c>
      <c r="M11" s="120"/>
      <c r="N11" s="83"/>
      <c r="O11" s="83"/>
      <c r="P11" s="83"/>
      <c r="Q11" s="66"/>
      <c r="R11" s="58">
        <f>N14</f>
        <v>0</v>
      </c>
      <c r="S11" s="59">
        <f>M14</f>
        <v>0</v>
      </c>
      <c r="T11" s="60">
        <f t="shared" si="2"/>
        <v>0</v>
      </c>
      <c r="U11" s="60">
        <f t="shared" si="3"/>
        <v>0</v>
      </c>
      <c r="V11" s="233">
        <f>SUM(U11:U13)</f>
        <v>0</v>
      </c>
      <c r="W11" s="7">
        <f>N17</f>
        <v>0</v>
      </c>
      <c r="X11" s="8">
        <f>M17</f>
        <v>0</v>
      </c>
      <c r="Y11" s="9">
        <f t="shared" si="4"/>
        <v>0</v>
      </c>
      <c r="Z11" s="10">
        <f t="shared" si="5"/>
        <v>0</v>
      </c>
      <c r="AA11" s="11">
        <f>N20</f>
        <v>0</v>
      </c>
      <c r="AB11" s="8">
        <f>M20</f>
        <v>0</v>
      </c>
      <c r="AC11" s="9">
        <f t="shared" si="6"/>
        <v>0</v>
      </c>
      <c r="AD11" s="10">
        <f t="shared" si="7"/>
        <v>0</v>
      </c>
      <c r="AE11" s="11">
        <f>N23</f>
        <v>0</v>
      </c>
      <c r="AF11" s="8">
        <f>M23</f>
        <v>0</v>
      </c>
      <c r="AG11" s="9">
        <f t="shared" si="8"/>
        <v>0</v>
      </c>
      <c r="AH11" s="12">
        <f t="shared" si="9"/>
        <v>0</v>
      </c>
    </row>
    <row r="12" spans="1:34" ht="25.5" customHeight="1">
      <c r="A12" s="218"/>
      <c r="B12" s="82" t="s">
        <v>4</v>
      </c>
      <c r="C12" s="67">
        <f>'Feld 4er Gruppe'!G68</f>
        <v>0</v>
      </c>
      <c r="D12" s="68">
        <f>'Feld 4er Gruppe'!H68</f>
        <v>0</v>
      </c>
      <c r="E12" s="69">
        <f t="shared" si="10"/>
        <v>0</v>
      </c>
      <c r="F12" s="69">
        <f t="shared" si="11"/>
        <v>0</v>
      </c>
      <c r="G12" s="234"/>
      <c r="H12" s="67">
        <f>'Feld 4er Gruppe'!G64</f>
        <v>0</v>
      </c>
      <c r="I12" s="68">
        <f>'Feld 4er Gruppe'!H64</f>
        <v>0</v>
      </c>
      <c r="J12" s="69">
        <f t="shared" si="12"/>
        <v>0</v>
      </c>
      <c r="K12" s="69">
        <f t="shared" si="13"/>
        <v>0</v>
      </c>
      <c r="L12" s="234"/>
      <c r="M12" s="64"/>
      <c r="N12" s="65"/>
      <c r="O12" s="65"/>
      <c r="P12" s="65"/>
      <c r="Q12" s="66"/>
      <c r="R12" s="67">
        <f>N15</f>
        <v>0</v>
      </c>
      <c r="S12" s="68">
        <f>M15</f>
        <v>0</v>
      </c>
      <c r="T12" s="69">
        <f t="shared" si="2"/>
        <v>0</v>
      </c>
      <c r="U12" s="69">
        <f t="shared" si="3"/>
        <v>0</v>
      </c>
      <c r="V12" s="234"/>
      <c r="W12" s="13">
        <f>N18</f>
        <v>0</v>
      </c>
      <c r="X12" s="14">
        <f>M18</f>
        <v>0</v>
      </c>
      <c r="Y12" s="15">
        <f t="shared" si="4"/>
        <v>0</v>
      </c>
      <c r="Z12" s="16">
        <f t="shared" si="5"/>
        <v>0</v>
      </c>
      <c r="AA12" s="17">
        <f>N21</f>
        <v>0</v>
      </c>
      <c r="AB12" s="14">
        <f>M21</f>
        <v>0</v>
      </c>
      <c r="AC12" s="15">
        <f t="shared" si="6"/>
        <v>0</v>
      </c>
      <c r="AD12" s="16">
        <f t="shared" si="7"/>
        <v>0</v>
      </c>
      <c r="AE12" s="17">
        <f>N24</f>
        <v>0</v>
      </c>
      <c r="AF12" s="14">
        <f>M24</f>
        <v>0</v>
      </c>
      <c r="AG12" s="15">
        <f t="shared" si="8"/>
        <v>0</v>
      </c>
      <c r="AH12" s="18">
        <f t="shared" si="9"/>
        <v>0</v>
      </c>
    </row>
    <row r="13" spans="1:34" ht="25.5" customHeight="1" thickBot="1">
      <c r="A13" s="218"/>
      <c r="B13" s="82" t="s">
        <v>5</v>
      </c>
      <c r="C13" s="76">
        <f>'Feld 4er Gruppe'!I68</f>
        <v>0</v>
      </c>
      <c r="D13" s="77">
        <f>'Feld 4er Gruppe'!J68</f>
        <v>0</v>
      </c>
      <c r="E13" s="78">
        <f t="shared" si="10"/>
        <v>0</v>
      </c>
      <c r="F13" s="78">
        <f t="shared" si="11"/>
        <v>0</v>
      </c>
      <c r="G13" s="235"/>
      <c r="H13" s="76">
        <f>'Feld 4er Gruppe'!I64</f>
        <v>0</v>
      </c>
      <c r="I13" s="77">
        <f>'Feld 4er Gruppe'!J64</f>
        <v>0</v>
      </c>
      <c r="J13" s="78">
        <f t="shared" si="12"/>
        <v>0</v>
      </c>
      <c r="K13" s="78">
        <f t="shared" si="13"/>
        <v>0</v>
      </c>
      <c r="L13" s="235"/>
      <c r="M13" s="121"/>
      <c r="N13" s="85"/>
      <c r="O13" s="85"/>
      <c r="P13" s="85"/>
      <c r="Q13" s="66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35"/>
      <c r="W13" s="19">
        <f>N19</f>
        <v>0</v>
      </c>
      <c r="X13" s="20">
        <f>M19</f>
        <v>0</v>
      </c>
      <c r="Y13" s="21">
        <f t="shared" si="4"/>
        <v>0</v>
      </c>
      <c r="Z13" s="22">
        <f t="shared" si="5"/>
        <v>0</v>
      </c>
      <c r="AA13" s="23">
        <f>N22</f>
        <v>0</v>
      </c>
      <c r="AB13" s="20">
        <f>M22</f>
        <v>0</v>
      </c>
      <c r="AC13" s="21">
        <f t="shared" si="6"/>
        <v>0</v>
      </c>
      <c r="AD13" s="22">
        <f t="shared" si="7"/>
        <v>0</v>
      </c>
      <c r="AE13" s="23">
        <f>N25</f>
        <v>0</v>
      </c>
      <c r="AF13" s="20">
        <f>M25</f>
        <v>0</v>
      </c>
      <c r="AG13" s="21">
        <f t="shared" si="8"/>
        <v>0</v>
      </c>
      <c r="AH13" s="24">
        <f t="shared" si="9"/>
        <v>0</v>
      </c>
    </row>
    <row r="14" spans="1:34" ht="25.5" customHeight="1" thickTop="1">
      <c r="A14" s="217" t="str">
        <f>Vorrunde!A14</f>
        <v>Wigoltingen</v>
      </c>
      <c r="B14" s="82" t="s">
        <v>3</v>
      </c>
      <c r="C14" s="58">
        <f>'Feld 4er Gruppe'!E66</f>
        <v>0</v>
      </c>
      <c r="D14" s="59">
        <f>'Feld 4er Gruppe'!F66</f>
        <v>0</v>
      </c>
      <c r="E14" s="60">
        <f t="shared" si="10"/>
        <v>0</v>
      </c>
      <c r="F14" s="60">
        <f t="shared" si="11"/>
        <v>0</v>
      </c>
      <c r="G14" s="233">
        <f>SUM(F14:F16)</f>
        <v>0</v>
      </c>
      <c r="H14" s="58">
        <f>'Feld 4er Gruppe'!E70</f>
        <v>0</v>
      </c>
      <c r="I14" s="59">
        <f>'Feld 4er Gruppe'!F70</f>
        <v>0</v>
      </c>
      <c r="J14" s="60">
        <f t="shared" si="12"/>
        <v>0</v>
      </c>
      <c r="K14" s="60">
        <f t="shared" si="13"/>
        <v>0</v>
      </c>
      <c r="L14" s="233">
        <f>SUM(K14:K16)</f>
        <v>0</v>
      </c>
      <c r="M14" s="58">
        <f>'Feld 4er Gruppe'!E62</f>
        <v>0</v>
      </c>
      <c r="N14" s="59">
        <f>'Feld 4er Gruppe'!F62</f>
        <v>0</v>
      </c>
      <c r="O14" s="60">
        <f aca="true" t="shared" si="14" ref="O14:O25">SUM(M14-N14)</f>
        <v>0</v>
      </c>
      <c r="P14" s="62">
        <f aca="true" t="shared" si="15" ref="P14:P25">IF(O14&gt;0,2,IF(O14&lt;0,0,IF(M14+N14&gt;0,1,0)))</f>
        <v>0</v>
      </c>
      <c r="Q14" s="233">
        <f>SUM(P14:P16)</f>
        <v>0</v>
      </c>
      <c r="R14" s="120"/>
      <c r="S14" s="83"/>
      <c r="T14" s="83"/>
      <c r="U14" s="65"/>
      <c r="V14" s="86"/>
      <c r="W14" s="7">
        <f>S17</f>
        <v>0</v>
      </c>
      <c r="X14" s="8">
        <f>R17</f>
        <v>0</v>
      </c>
      <c r="Y14" s="9">
        <f t="shared" si="4"/>
        <v>0</v>
      </c>
      <c r="Z14" s="10">
        <f t="shared" si="5"/>
        <v>0</v>
      </c>
      <c r="AA14" s="11">
        <f>S20</f>
        <v>0</v>
      </c>
      <c r="AB14" s="8">
        <f>R20</f>
        <v>0</v>
      </c>
      <c r="AC14" s="9">
        <f t="shared" si="6"/>
        <v>0</v>
      </c>
      <c r="AD14" s="10">
        <f t="shared" si="7"/>
        <v>0</v>
      </c>
      <c r="AE14" s="11">
        <f>S23</f>
        <v>0</v>
      </c>
      <c r="AF14" s="8">
        <f>R23</f>
        <v>0</v>
      </c>
      <c r="AG14" s="9">
        <f t="shared" si="8"/>
        <v>0</v>
      </c>
      <c r="AH14" s="12">
        <f t="shared" si="9"/>
        <v>0</v>
      </c>
    </row>
    <row r="15" spans="1:34" ht="25.5" customHeight="1">
      <c r="A15" s="218"/>
      <c r="B15" s="82" t="s">
        <v>4</v>
      </c>
      <c r="C15" s="67">
        <f>'Feld 4er Gruppe'!G66</f>
        <v>0</v>
      </c>
      <c r="D15" s="68">
        <f>'Feld 4er Gruppe'!H66</f>
        <v>0</v>
      </c>
      <c r="E15" s="69">
        <f t="shared" si="10"/>
        <v>0</v>
      </c>
      <c r="F15" s="69">
        <f t="shared" si="11"/>
        <v>0</v>
      </c>
      <c r="G15" s="234"/>
      <c r="H15" s="67">
        <f>'Feld 4er Gruppe'!G70</f>
        <v>0</v>
      </c>
      <c r="I15" s="68">
        <f>'Feld 4er Gruppe'!H70</f>
        <v>0</v>
      </c>
      <c r="J15" s="69">
        <f t="shared" si="12"/>
        <v>0</v>
      </c>
      <c r="K15" s="69">
        <f t="shared" si="13"/>
        <v>0</v>
      </c>
      <c r="L15" s="234"/>
      <c r="M15" s="67">
        <f>'Feld 4er Gruppe'!G62</f>
        <v>0</v>
      </c>
      <c r="N15" s="68">
        <f>'Feld 4er Gruppe'!H62</f>
        <v>0</v>
      </c>
      <c r="O15" s="69">
        <f t="shared" si="14"/>
        <v>0</v>
      </c>
      <c r="P15" s="71">
        <f t="shared" si="15"/>
        <v>0</v>
      </c>
      <c r="Q15" s="234"/>
      <c r="R15" s="64"/>
      <c r="S15" s="65"/>
      <c r="T15" s="65"/>
      <c r="U15" s="65"/>
      <c r="V15" s="86"/>
      <c r="W15" s="13">
        <f>S18</f>
        <v>0</v>
      </c>
      <c r="X15" s="14">
        <f>R18</f>
        <v>0</v>
      </c>
      <c r="Y15" s="15">
        <f t="shared" si="4"/>
        <v>0</v>
      </c>
      <c r="Z15" s="16">
        <f t="shared" si="5"/>
        <v>0</v>
      </c>
      <c r="AA15" s="17">
        <f>S21</f>
        <v>0</v>
      </c>
      <c r="AB15" s="14">
        <f>R21</f>
        <v>0</v>
      </c>
      <c r="AC15" s="15">
        <f t="shared" si="6"/>
        <v>0</v>
      </c>
      <c r="AD15" s="16">
        <f t="shared" si="7"/>
        <v>0</v>
      </c>
      <c r="AE15" s="17">
        <f>S24</f>
        <v>0</v>
      </c>
      <c r="AF15" s="14">
        <f>R24</f>
        <v>0</v>
      </c>
      <c r="AG15" s="15">
        <f t="shared" si="8"/>
        <v>0</v>
      </c>
      <c r="AH15" s="18">
        <f t="shared" si="9"/>
        <v>0</v>
      </c>
    </row>
    <row r="16" spans="1:34" ht="25.5" customHeight="1" thickBot="1">
      <c r="A16" s="218"/>
      <c r="B16" s="82" t="s">
        <v>5</v>
      </c>
      <c r="C16" s="76">
        <f>'Feld 4er Gruppe'!I66</f>
        <v>0</v>
      </c>
      <c r="D16" s="77">
        <f>'Feld 4er Gruppe'!J66</f>
        <v>0</v>
      </c>
      <c r="E16" s="78">
        <f t="shared" si="10"/>
        <v>0</v>
      </c>
      <c r="F16" s="78">
        <f t="shared" si="11"/>
        <v>0</v>
      </c>
      <c r="G16" s="235"/>
      <c r="H16" s="76">
        <f>'Feld 4er Gruppe'!I70</f>
        <v>0</v>
      </c>
      <c r="I16" s="77">
        <f>'Feld 4er Gruppe'!J70</f>
        <v>0</v>
      </c>
      <c r="J16" s="78">
        <f t="shared" si="12"/>
        <v>0</v>
      </c>
      <c r="K16" s="78">
        <f t="shared" si="13"/>
        <v>0</v>
      </c>
      <c r="L16" s="235"/>
      <c r="M16" s="76">
        <f>'Feld 4er Gruppe'!I62</f>
        <v>0</v>
      </c>
      <c r="N16" s="77">
        <f>'Feld 4er Gruppe'!J62</f>
        <v>0</v>
      </c>
      <c r="O16" s="78">
        <f t="shared" si="14"/>
        <v>0</v>
      </c>
      <c r="P16" s="80">
        <f t="shared" si="15"/>
        <v>0</v>
      </c>
      <c r="Q16" s="235"/>
      <c r="R16" s="121"/>
      <c r="S16" s="85"/>
      <c r="T16" s="85"/>
      <c r="U16" s="85"/>
      <c r="V16" s="87"/>
      <c r="W16" s="19">
        <f>S19</f>
        <v>0</v>
      </c>
      <c r="X16" s="20">
        <f>R19</f>
        <v>0</v>
      </c>
      <c r="Y16" s="21">
        <f t="shared" si="4"/>
        <v>0</v>
      </c>
      <c r="Z16" s="22">
        <f t="shared" si="5"/>
        <v>0</v>
      </c>
      <c r="AA16" s="23">
        <f>S22</f>
        <v>0</v>
      </c>
      <c r="AB16" s="20">
        <f>R22</f>
        <v>0</v>
      </c>
      <c r="AC16" s="21">
        <f t="shared" si="6"/>
        <v>0</v>
      </c>
      <c r="AD16" s="22">
        <f t="shared" si="7"/>
        <v>0</v>
      </c>
      <c r="AE16" s="23">
        <f>S25</f>
        <v>0</v>
      </c>
      <c r="AF16" s="20">
        <f>R25</f>
        <v>0</v>
      </c>
      <c r="AG16" s="21">
        <f t="shared" si="8"/>
        <v>0</v>
      </c>
      <c r="AH16" s="24">
        <f t="shared" si="9"/>
        <v>0</v>
      </c>
    </row>
    <row r="17" spans="1:34" ht="27.75" customHeight="1" hidden="1">
      <c r="A17" s="217" t="s">
        <v>16</v>
      </c>
      <c r="B17" s="82" t="s">
        <v>3</v>
      </c>
      <c r="C17" s="58"/>
      <c r="D17" s="59"/>
      <c r="E17" s="60">
        <f t="shared" si="10"/>
        <v>0</v>
      </c>
      <c r="F17" s="60"/>
      <c r="G17" s="113">
        <f aca="true" t="shared" si="16" ref="G17:G25">IF(E17&gt;0,2,IF(E17&lt;0,0,IF(C17+D17&gt;0,1,0)))</f>
        <v>0</v>
      </c>
      <c r="H17" s="58"/>
      <c r="I17" s="59"/>
      <c r="J17" s="60">
        <f t="shared" si="12"/>
        <v>0</v>
      </c>
      <c r="K17" s="60">
        <f t="shared" si="13"/>
        <v>0</v>
      </c>
      <c r="L17" s="119"/>
      <c r="M17" s="58"/>
      <c r="N17" s="59"/>
      <c r="O17" s="60">
        <f t="shared" si="14"/>
        <v>0</v>
      </c>
      <c r="P17" s="62">
        <f t="shared" si="15"/>
        <v>0</v>
      </c>
      <c r="Q17" s="119"/>
      <c r="R17" s="58"/>
      <c r="S17" s="59"/>
      <c r="T17" s="60">
        <f aca="true" t="shared" si="17" ref="T17:T25">SUM(R17-S17)</f>
        <v>0</v>
      </c>
      <c r="U17" s="114"/>
      <c r="V17" s="63">
        <f aca="true" t="shared" si="18" ref="V17:V25">IF(T17&gt;0,2,IF(T17&lt;0,0,IF(R17+S17&gt;0,1,0)))</f>
        <v>0</v>
      </c>
      <c r="W17" s="25"/>
      <c r="X17" s="25"/>
      <c r="Y17" s="25"/>
      <c r="Z17" s="26"/>
      <c r="AA17" s="11">
        <f>X20</f>
        <v>0</v>
      </c>
      <c r="AB17" s="8">
        <f>W20</f>
        <v>0</v>
      </c>
      <c r="AC17" s="9">
        <f t="shared" si="6"/>
        <v>0</v>
      </c>
      <c r="AD17" s="10">
        <f t="shared" si="7"/>
        <v>0</v>
      </c>
      <c r="AE17" s="11">
        <f>X23</f>
        <v>0</v>
      </c>
      <c r="AF17" s="8">
        <f>W23</f>
        <v>0</v>
      </c>
      <c r="AG17" s="9">
        <f t="shared" si="8"/>
        <v>0</v>
      </c>
      <c r="AH17" s="12">
        <f t="shared" si="9"/>
        <v>0</v>
      </c>
    </row>
    <row r="18" spans="1:34" ht="27.75" customHeight="1" hidden="1">
      <c r="A18" s="218"/>
      <c r="B18" s="82" t="s">
        <v>4</v>
      </c>
      <c r="C18" s="88"/>
      <c r="D18" s="68"/>
      <c r="E18" s="69">
        <f t="shared" si="10"/>
        <v>0</v>
      </c>
      <c r="F18" s="69"/>
      <c r="G18" s="69">
        <f t="shared" si="16"/>
        <v>0</v>
      </c>
      <c r="H18" s="67"/>
      <c r="I18" s="68"/>
      <c r="J18" s="69">
        <f t="shared" si="12"/>
        <v>0</v>
      </c>
      <c r="K18" s="69">
        <f t="shared" si="13"/>
        <v>0</v>
      </c>
      <c r="L18" s="119"/>
      <c r="M18" s="67"/>
      <c r="N18" s="68"/>
      <c r="O18" s="69">
        <f t="shared" si="14"/>
        <v>0</v>
      </c>
      <c r="P18" s="71">
        <f t="shared" si="15"/>
        <v>0</v>
      </c>
      <c r="Q18" s="119"/>
      <c r="R18" s="67"/>
      <c r="S18" s="68"/>
      <c r="T18" s="69">
        <f t="shared" si="17"/>
        <v>0</v>
      </c>
      <c r="U18" s="115"/>
      <c r="V18" s="72">
        <f t="shared" si="18"/>
        <v>0</v>
      </c>
      <c r="W18" s="27"/>
      <c r="X18" s="27"/>
      <c r="Y18" s="27"/>
      <c r="Z18" s="28"/>
      <c r="AA18" s="17">
        <f>X21</f>
        <v>0</v>
      </c>
      <c r="AB18" s="14">
        <f>W21</f>
        <v>0</v>
      </c>
      <c r="AC18" s="15">
        <f t="shared" si="6"/>
        <v>0</v>
      </c>
      <c r="AD18" s="16">
        <f t="shared" si="7"/>
        <v>0</v>
      </c>
      <c r="AE18" s="17">
        <f>X24</f>
        <v>0</v>
      </c>
      <c r="AF18" s="14">
        <f>W24</f>
        <v>0</v>
      </c>
      <c r="AG18" s="15">
        <f t="shared" si="8"/>
        <v>0</v>
      </c>
      <c r="AH18" s="18">
        <f t="shared" si="9"/>
        <v>0</v>
      </c>
    </row>
    <row r="19" spans="1:34" ht="27.75" customHeight="1" hidden="1">
      <c r="A19" s="218"/>
      <c r="B19" s="82" t="s">
        <v>5</v>
      </c>
      <c r="C19" s="76"/>
      <c r="D19" s="77"/>
      <c r="E19" s="78">
        <f t="shared" si="10"/>
        <v>0</v>
      </c>
      <c r="F19" s="78"/>
      <c r="G19" s="78">
        <f t="shared" si="16"/>
        <v>0</v>
      </c>
      <c r="H19" s="76"/>
      <c r="I19" s="77"/>
      <c r="J19" s="78">
        <f t="shared" si="12"/>
        <v>0</v>
      </c>
      <c r="K19" s="78">
        <f t="shared" si="13"/>
        <v>0</v>
      </c>
      <c r="L19" s="119"/>
      <c r="M19" s="76"/>
      <c r="N19" s="77"/>
      <c r="O19" s="78">
        <f t="shared" si="14"/>
        <v>0</v>
      </c>
      <c r="P19" s="80">
        <f t="shared" si="15"/>
        <v>0</v>
      </c>
      <c r="Q19" s="119"/>
      <c r="R19" s="76"/>
      <c r="S19" s="77"/>
      <c r="T19" s="78">
        <f t="shared" si="17"/>
        <v>0</v>
      </c>
      <c r="U19" s="116"/>
      <c r="V19" s="81">
        <f t="shared" si="18"/>
        <v>0</v>
      </c>
      <c r="W19" s="29"/>
      <c r="X19" s="29"/>
      <c r="Y19" s="29"/>
      <c r="Z19" s="30"/>
      <c r="AA19" s="23">
        <f>X22</f>
        <v>0</v>
      </c>
      <c r="AB19" s="20">
        <f>W22</f>
        <v>0</v>
      </c>
      <c r="AC19" s="21">
        <f t="shared" si="6"/>
        <v>0</v>
      </c>
      <c r="AD19" s="22">
        <f t="shared" si="7"/>
        <v>0</v>
      </c>
      <c r="AE19" s="23">
        <f>X25</f>
        <v>0</v>
      </c>
      <c r="AF19" s="20">
        <f>W25</f>
        <v>0</v>
      </c>
      <c r="AG19" s="21">
        <f t="shared" si="8"/>
        <v>0</v>
      </c>
      <c r="AH19" s="24">
        <f t="shared" si="9"/>
        <v>0</v>
      </c>
    </row>
    <row r="20" spans="1:34" ht="27.75" customHeight="1" hidden="1">
      <c r="A20" s="217" t="s">
        <v>17</v>
      </c>
      <c r="B20" s="82" t="s">
        <v>3</v>
      </c>
      <c r="C20" s="58"/>
      <c r="D20" s="59"/>
      <c r="E20" s="60">
        <f t="shared" si="10"/>
        <v>0</v>
      </c>
      <c r="F20" s="60"/>
      <c r="G20" s="60">
        <f t="shared" si="16"/>
        <v>0</v>
      </c>
      <c r="H20" s="58"/>
      <c r="I20" s="59"/>
      <c r="J20" s="60">
        <f t="shared" si="12"/>
        <v>0</v>
      </c>
      <c r="K20" s="60">
        <f t="shared" si="13"/>
        <v>0</v>
      </c>
      <c r="L20" s="119"/>
      <c r="M20" s="58"/>
      <c r="N20" s="59"/>
      <c r="O20" s="60">
        <f t="shared" si="14"/>
        <v>0</v>
      </c>
      <c r="P20" s="62">
        <f t="shared" si="15"/>
        <v>0</v>
      </c>
      <c r="Q20" s="119"/>
      <c r="R20" s="58"/>
      <c r="S20" s="59"/>
      <c r="T20" s="60">
        <f t="shared" si="17"/>
        <v>0</v>
      </c>
      <c r="U20" s="114"/>
      <c r="V20" s="63">
        <f t="shared" si="18"/>
        <v>0</v>
      </c>
      <c r="W20" s="7"/>
      <c r="X20" s="8"/>
      <c r="Y20" s="9">
        <f aca="true" t="shared" si="19" ref="Y20:Y25">SUM(W20-X20)</f>
        <v>0</v>
      </c>
      <c r="Z20" s="10">
        <f aca="true" t="shared" si="20" ref="Z20:Z25">IF(Y20&gt;0,2,IF(Y20&lt;0,0,IF(W20+X20&gt;0,1,0)))</f>
        <v>0</v>
      </c>
      <c r="AA20" s="31"/>
      <c r="AB20" s="25"/>
      <c r="AC20" s="25"/>
      <c r="AD20" s="26"/>
      <c r="AE20" s="11">
        <f>AB23</f>
        <v>0</v>
      </c>
      <c r="AF20" s="8">
        <f>AA23</f>
        <v>0</v>
      </c>
      <c r="AG20" s="9">
        <f t="shared" si="8"/>
        <v>0</v>
      </c>
      <c r="AH20" s="12">
        <f t="shared" si="9"/>
        <v>0</v>
      </c>
    </row>
    <row r="21" spans="1:34" ht="27.75" customHeight="1" hidden="1">
      <c r="A21" s="218"/>
      <c r="B21" s="82" t="s">
        <v>4</v>
      </c>
      <c r="C21" s="67"/>
      <c r="D21" s="68"/>
      <c r="E21" s="69">
        <f t="shared" si="10"/>
        <v>0</v>
      </c>
      <c r="F21" s="69"/>
      <c r="G21" s="69">
        <f t="shared" si="16"/>
        <v>0</v>
      </c>
      <c r="H21" s="67"/>
      <c r="I21" s="68"/>
      <c r="J21" s="69">
        <f t="shared" si="12"/>
        <v>0</v>
      </c>
      <c r="K21" s="69">
        <f t="shared" si="13"/>
        <v>0</v>
      </c>
      <c r="L21" s="119"/>
      <c r="M21" s="67"/>
      <c r="N21" s="68"/>
      <c r="O21" s="69">
        <f t="shared" si="14"/>
        <v>0</v>
      </c>
      <c r="P21" s="71">
        <f t="shared" si="15"/>
        <v>0</v>
      </c>
      <c r="Q21" s="119"/>
      <c r="R21" s="67"/>
      <c r="S21" s="68"/>
      <c r="T21" s="69">
        <f t="shared" si="17"/>
        <v>0</v>
      </c>
      <c r="U21" s="115"/>
      <c r="V21" s="72">
        <f t="shared" si="18"/>
        <v>0</v>
      </c>
      <c r="W21" s="13"/>
      <c r="X21" s="14"/>
      <c r="Y21" s="15">
        <f t="shared" si="19"/>
        <v>0</v>
      </c>
      <c r="Z21" s="16">
        <f t="shared" si="20"/>
        <v>0</v>
      </c>
      <c r="AA21" s="32"/>
      <c r="AB21" s="27"/>
      <c r="AC21" s="27"/>
      <c r="AD21" s="28"/>
      <c r="AE21" s="17">
        <f>AB24</f>
        <v>0</v>
      </c>
      <c r="AF21" s="14">
        <f>AA24</f>
        <v>0</v>
      </c>
      <c r="AG21" s="15">
        <f t="shared" si="8"/>
        <v>0</v>
      </c>
      <c r="AH21" s="18">
        <f t="shared" si="9"/>
        <v>0</v>
      </c>
    </row>
    <row r="22" spans="1:34" ht="27.75" customHeight="1" hidden="1">
      <c r="A22" s="218"/>
      <c r="B22" s="82" t="s">
        <v>5</v>
      </c>
      <c r="C22" s="76"/>
      <c r="D22" s="77"/>
      <c r="E22" s="78">
        <f t="shared" si="10"/>
        <v>0</v>
      </c>
      <c r="F22" s="78"/>
      <c r="G22" s="78">
        <f t="shared" si="16"/>
        <v>0</v>
      </c>
      <c r="H22" s="76"/>
      <c r="I22" s="77"/>
      <c r="J22" s="78">
        <f t="shared" si="12"/>
        <v>0</v>
      </c>
      <c r="K22" s="78">
        <f t="shared" si="13"/>
        <v>0</v>
      </c>
      <c r="L22" s="119"/>
      <c r="M22" s="76"/>
      <c r="N22" s="77"/>
      <c r="O22" s="78">
        <f t="shared" si="14"/>
        <v>0</v>
      </c>
      <c r="P22" s="80">
        <f t="shared" si="15"/>
        <v>0</v>
      </c>
      <c r="Q22" s="119"/>
      <c r="R22" s="76"/>
      <c r="S22" s="77"/>
      <c r="T22" s="78">
        <f t="shared" si="17"/>
        <v>0</v>
      </c>
      <c r="U22" s="116"/>
      <c r="V22" s="81">
        <f t="shared" si="18"/>
        <v>0</v>
      </c>
      <c r="W22" s="19"/>
      <c r="X22" s="20"/>
      <c r="Y22" s="21">
        <f t="shared" si="19"/>
        <v>0</v>
      </c>
      <c r="Z22" s="22">
        <f t="shared" si="20"/>
        <v>0</v>
      </c>
      <c r="AA22" s="33"/>
      <c r="AB22" s="29"/>
      <c r="AC22" s="29"/>
      <c r="AD22" s="30"/>
      <c r="AE22" s="23">
        <f>AB25</f>
        <v>0</v>
      </c>
      <c r="AF22" s="20">
        <f>AA25</f>
        <v>0</v>
      </c>
      <c r="AG22" s="21">
        <f t="shared" si="8"/>
        <v>0</v>
      </c>
      <c r="AH22" s="24">
        <f t="shared" si="9"/>
        <v>0</v>
      </c>
    </row>
    <row r="23" spans="1:34" ht="27.75" customHeight="1" hidden="1">
      <c r="A23" s="217" t="s">
        <v>18</v>
      </c>
      <c r="B23" s="82" t="s">
        <v>3</v>
      </c>
      <c r="C23" s="58"/>
      <c r="D23" s="59"/>
      <c r="E23" s="60">
        <f t="shared" si="10"/>
        <v>0</v>
      </c>
      <c r="F23" s="60"/>
      <c r="G23" s="60">
        <f t="shared" si="16"/>
        <v>0</v>
      </c>
      <c r="H23" s="58"/>
      <c r="I23" s="59"/>
      <c r="J23" s="60">
        <f t="shared" si="12"/>
        <v>0</v>
      </c>
      <c r="K23" s="60">
        <f t="shared" si="13"/>
        <v>0</v>
      </c>
      <c r="L23" s="119"/>
      <c r="M23" s="58"/>
      <c r="N23" s="59"/>
      <c r="O23" s="60">
        <f t="shared" si="14"/>
        <v>0</v>
      </c>
      <c r="P23" s="62">
        <f t="shared" si="15"/>
        <v>0</v>
      </c>
      <c r="Q23" s="119"/>
      <c r="R23" s="58"/>
      <c r="S23" s="59"/>
      <c r="T23" s="60">
        <f t="shared" si="17"/>
        <v>0</v>
      </c>
      <c r="U23" s="114"/>
      <c r="V23" s="63">
        <f t="shared" si="18"/>
        <v>0</v>
      </c>
      <c r="W23" s="7"/>
      <c r="X23" s="8"/>
      <c r="Y23" s="9">
        <f t="shared" si="19"/>
        <v>0</v>
      </c>
      <c r="Z23" s="10">
        <f t="shared" si="20"/>
        <v>0</v>
      </c>
      <c r="AA23" s="11"/>
      <c r="AB23" s="8"/>
      <c r="AC23" s="9">
        <f>SUM(AA23-AB23)</f>
        <v>0</v>
      </c>
      <c r="AD23" s="10">
        <f>IF(AC23&gt;0,2,IF(AC23&lt;0,0,IF(AA23+AB23&gt;0,1,0)))</f>
        <v>0</v>
      </c>
      <c r="AE23" s="34"/>
      <c r="AF23" s="35"/>
      <c r="AG23" s="35"/>
      <c r="AH23" s="36"/>
    </row>
    <row r="24" spans="1:34" ht="27.75" customHeight="1" hidden="1">
      <c r="A24" s="218"/>
      <c r="B24" s="82" t="s">
        <v>4</v>
      </c>
      <c r="C24" s="67"/>
      <c r="D24" s="68"/>
      <c r="E24" s="69">
        <f t="shared" si="10"/>
        <v>0</v>
      </c>
      <c r="F24" s="69"/>
      <c r="G24" s="69">
        <f t="shared" si="16"/>
        <v>0</v>
      </c>
      <c r="H24" s="67"/>
      <c r="I24" s="68"/>
      <c r="J24" s="69">
        <f t="shared" si="12"/>
        <v>0</v>
      </c>
      <c r="K24" s="69">
        <f t="shared" si="13"/>
        <v>0</v>
      </c>
      <c r="L24" s="119"/>
      <c r="M24" s="67"/>
      <c r="N24" s="68"/>
      <c r="O24" s="69">
        <f t="shared" si="14"/>
        <v>0</v>
      </c>
      <c r="P24" s="71">
        <f t="shared" si="15"/>
        <v>0</v>
      </c>
      <c r="Q24" s="119"/>
      <c r="R24" s="67"/>
      <c r="S24" s="68"/>
      <c r="T24" s="69">
        <f t="shared" si="17"/>
        <v>0</v>
      </c>
      <c r="U24" s="115"/>
      <c r="V24" s="72">
        <f t="shared" si="18"/>
        <v>0</v>
      </c>
      <c r="W24" s="13"/>
      <c r="X24" s="14"/>
      <c r="Y24" s="15">
        <f t="shared" si="19"/>
        <v>0</v>
      </c>
      <c r="Z24" s="16">
        <f t="shared" si="20"/>
        <v>0</v>
      </c>
      <c r="AA24" s="17"/>
      <c r="AB24" s="14"/>
      <c r="AC24" s="15">
        <f>SUM(AA24-AB24)</f>
        <v>0</v>
      </c>
      <c r="AD24" s="16">
        <f>IF(AC24&gt;0,2,IF(AC24&lt;0,0,IF(AA24+AB24&gt;0,1,0)))</f>
        <v>0</v>
      </c>
      <c r="AE24" s="37"/>
      <c r="AF24" s="27"/>
      <c r="AG24" s="27"/>
      <c r="AH24" s="38"/>
    </row>
    <row r="25" spans="1:34" ht="27.75" customHeight="1" hidden="1">
      <c r="A25" s="218"/>
      <c r="B25" s="82" t="s">
        <v>5</v>
      </c>
      <c r="C25" s="76"/>
      <c r="D25" s="77"/>
      <c r="E25" s="78">
        <f t="shared" si="10"/>
        <v>0</v>
      </c>
      <c r="F25" s="78"/>
      <c r="G25" s="78">
        <f t="shared" si="16"/>
        <v>0</v>
      </c>
      <c r="H25" s="76"/>
      <c r="I25" s="77"/>
      <c r="J25" s="78">
        <f t="shared" si="12"/>
        <v>0</v>
      </c>
      <c r="K25" s="78">
        <f t="shared" si="13"/>
        <v>0</v>
      </c>
      <c r="L25" s="119"/>
      <c r="M25" s="76"/>
      <c r="N25" s="77"/>
      <c r="O25" s="78">
        <f t="shared" si="14"/>
        <v>0</v>
      </c>
      <c r="P25" s="80">
        <f t="shared" si="15"/>
        <v>0</v>
      </c>
      <c r="Q25" s="119"/>
      <c r="R25" s="76"/>
      <c r="S25" s="77"/>
      <c r="T25" s="78">
        <f t="shared" si="17"/>
        <v>0</v>
      </c>
      <c r="U25" s="116"/>
      <c r="V25" s="81">
        <f t="shared" si="18"/>
        <v>0</v>
      </c>
      <c r="W25" s="19"/>
      <c r="X25" s="20"/>
      <c r="Y25" s="21">
        <f t="shared" si="19"/>
        <v>0</v>
      </c>
      <c r="Z25" s="22">
        <f t="shared" si="20"/>
        <v>0</v>
      </c>
      <c r="AA25" s="23"/>
      <c r="AB25" s="20"/>
      <c r="AC25" s="21">
        <f>SUM(AA25-AB25)</f>
        <v>0</v>
      </c>
      <c r="AD25" s="22">
        <f>IF(AC25&gt;0,2,IF(AC25&lt;0,0,IF(AA25+AB25&gt;0,1,0)))</f>
        <v>0</v>
      </c>
      <c r="AE25" s="39"/>
      <c r="AF25" s="40"/>
      <c r="AG25" s="40"/>
      <c r="AH25" s="41"/>
    </row>
    <row r="26" spans="1:34" s="2" customFormat="1" ht="27.75" customHeight="1" thickBot="1" thickTop="1">
      <c r="A26" s="89" t="s">
        <v>21</v>
      </c>
      <c r="B26" s="42"/>
      <c r="C26" s="90">
        <f aca="true" t="shared" si="21" ref="C26:AH27">SUM(C5:C25)</f>
        <v>0</v>
      </c>
      <c r="D26" s="91">
        <f t="shared" si="21"/>
        <v>0</v>
      </c>
      <c r="E26" s="92">
        <f t="shared" si="21"/>
        <v>0</v>
      </c>
      <c r="F26" s="93">
        <f>SUM(F5:F25)</f>
        <v>0</v>
      </c>
      <c r="G26" s="124">
        <f>SUM(G5:G16)</f>
        <v>0</v>
      </c>
      <c r="H26" s="90">
        <f t="shared" si="21"/>
        <v>0</v>
      </c>
      <c r="I26" s="91">
        <f t="shared" si="21"/>
        <v>0</v>
      </c>
      <c r="J26" s="92">
        <f t="shared" si="21"/>
        <v>0</v>
      </c>
      <c r="K26" s="93">
        <f>SUM(K5:K25)</f>
        <v>0</v>
      </c>
      <c r="L26" s="124">
        <f>SUM(L5:L16)</f>
        <v>0</v>
      </c>
      <c r="M26" s="90">
        <f t="shared" si="21"/>
        <v>0</v>
      </c>
      <c r="N26" s="91">
        <f t="shared" si="21"/>
        <v>0</v>
      </c>
      <c r="O26" s="92">
        <f t="shared" si="21"/>
        <v>0</v>
      </c>
      <c r="P26" s="93">
        <f>SUM(P5:P25)</f>
        <v>0</v>
      </c>
      <c r="Q26" s="124">
        <f>SUM(Q5:Q16)</f>
        <v>0</v>
      </c>
      <c r="R26" s="90">
        <f t="shared" si="21"/>
        <v>0</v>
      </c>
      <c r="S26" s="91">
        <f t="shared" si="21"/>
        <v>0</v>
      </c>
      <c r="T26" s="92">
        <f t="shared" si="21"/>
        <v>0</v>
      </c>
      <c r="U26" s="93">
        <f>SUM(U5:U25)</f>
        <v>0</v>
      </c>
      <c r="V26" s="126">
        <f>SUM(V5:V16)</f>
        <v>0</v>
      </c>
      <c r="W26" s="43">
        <f t="shared" si="21"/>
        <v>0</v>
      </c>
      <c r="X26" s="44">
        <f t="shared" si="21"/>
        <v>0</v>
      </c>
      <c r="Y26" s="45">
        <f t="shared" si="21"/>
        <v>0</v>
      </c>
      <c r="Z26" s="46">
        <f t="shared" si="21"/>
        <v>0</v>
      </c>
      <c r="AA26" s="43">
        <f t="shared" si="21"/>
        <v>0</v>
      </c>
      <c r="AB26" s="44">
        <f t="shared" si="21"/>
        <v>0</v>
      </c>
      <c r="AC26" s="45">
        <f t="shared" si="21"/>
        <v>0</v>
      </c>
      <c r="AD26" s="46">
        <f t="shared" si="21"/>
        <v>0</v>
      </c>
      <c r="AE26" s="43">
        <f t="shared" si="21"/>
        <v>0</v>
      </c>
      <c r="AF26" s="44">
        <f t="shared" si="21"/>
        <v>0</v>
      </c>
      <c r="AG26" s="45">
        <f t="shared" si="21"/>
        <v>0</v>
      </c>
      <c r="AH26" s="47">
        <f t="shared" si="21"/>
        <v>0</v>
      </c>
    </row>
    <row r="27" spans="1:34" s="2" customFormat="1" ht="27.75" customHeight="1" thickBot="1" thickTop="1">
      <c r="A27" s="89" t="s">
        <v>10</v>
      </c>
      <c r="B27" s="42"/>
      <c r="C27" s="95">
        <f>Vorrunde!C17</f>
        <v>0</v>
      </c>
      <c r="D27" s="96">
        <f>Vorrunde!D17</f>
        <v>0</v>
      </c>
      <c r="E27" s="97">
        <f>Vorrunde!E17</f>
        <v>0</v>
      </c>
      <c r="F27" s="98">
        <f>Vorrunde!F17</f>
        <v>0</v>
      </c>
      <c r="G27" s="125">
        <f>Vorrunde!G17</f>
        <v>0</v>
      </c>
      <c r="H27" s="95">
        <f>Vorrunde!H17</f>
        <v>0</v>
      </c>
      <c r="I27" s="96">
        <f>Vorrunde!I17</f>
        <v>0</v>
      </c>
      <c r="J27" s="97">
        <f>Vorrunde!J17</f>
        <v>0</v>
      </c>
      <c r="K27" s="98">
        <f>Vorrunde!K17</f>
        <v>0</v>
      </c>
      <c r="L27" s="125">
        <f>Vorrunde!L17</f>
        <v>0</v>
      </c>
      <c r="M27" s="95">
        <f>Vorrunde!M17</f>
        <v>0</v>
      </c>
      <c r="N27" s="96">
        <f>Vorrunde!N17</f>
        <v>0</v>
      </c>
      <c r="O27" s="97">
        <f>Vorrunde!O17</f>
        <v>0</v>
      </c>
      <c r="P27" s="98">
        <f>Vorrunde!P17</f>
        <v>0</v>
      </c>
      <c r="Q27" s="125">
        <f>Vorrunde!Q17</f>
        <v>0</v>
      </c>
      <c r="R27" s="95">
        <f>Vorrunde!R17</f>
        <v>0</v>
      </c>
      <c r="S27" s="96">
        <f>Vorrunde!S17</f>
        <v>0</v>
      </c>
      <c r="T27" s="97">
        <f>Vorrunde!T17</f>
        <v>0</v>
      </c>
      <c r="U27" s="122">
        <f>Vorrunde!V17</f>
        <v>0</v>
      </c>
      <c r="V27" s="127">
        <f>Vorrunde!V17</f>
        <v>0</v>
      </c>
      <c r="W27" s="43">
        <f t="shared" si="21"/>
        <v>0</v>
      </c>
      <c r="X27" s="44">
        <f t="shared" si="21"/>
        <v>0</v>
      </c>
      <c r="Y27" s="45">
        <f t="shared" si="21"/>
        <v>0</v>
      </c>
      <c r="Z27" s="46">
        <f t="shared" si="21"/>
        <v>0</v>
      </c>
      <c r="AA27" s="43">
        <f t="shared" si="21"/>
        <v>0</v>
      </c>
      <c r="AB27" s="44">
        <f t="shared" si="21"/>
        <v>0</v>
      </c>
      <c r="AC27" s="45">
        <f t="shared" si="21"/>
        <v>0</v>
      </c>
      <c r="AD27" s="46">
        <f t="shared" si="21"/>
        <v>0</v>
      </c>
      <c r="AE27" s="43">
        <f t="shared" si="21"/>
        <v>0</v>
      </c>
      <c r="AF27" s="44">
        <f t="shared" si="21"/>
        <v>0</v>
      </c>
      <c r="AG27" s="45">
        <f t="shared" si="21"/>
        <v>0</v>
      </c>
      <c r="AH27" s="47">
        <f t="shared" si="21"/>
        <v>0</v>
      </c>
    </row>
    <row r="28" spans="1:34" s="2" customFormat="1" ht="27.75" customHeight="1" thickBot="1" thickTop="1">
      <c r="A28" s="99" t="s">
        <v>22</v>
      </c>
      <c r="B28" s="100"/>
      <c r="C28" s="90">
        <f aca="true" t="shared" si="22" ref="C28:T28">C26+C27</f>
        <v>0</v>
      </c>
      <c r="D28" s="91">
        <f t="shared" si="22"/>
        <v>0</v>
      </c>
      <c r="E28" s="92">
        <f t="shared" si="22"/>
        <v>0</v>
      </c>
      <c r="F28" s="93">
        <f>F26+F27</f>
        <v>0</v>
      </c>
      <c r="G28" s="124">
        <f>SUM(G26:G27)</f>
        <v>0</v>
      </c>
      <c r="H28" s="90">
        <f t="shared" si="22"/>
        <v>0</v>
      </c>
      <c r="I28" s="91">
        <f t="shared" si="22"/>
        <v>0</v>
      </c>
      <c r="J28" s="92">
        <f t="shared" si="22"/>
        <v>0</v>
      </c>
      <c r="K28" s="93">
        <f>K26+K27</f>
        <v>0</v>
      </c>
      <c r="L28" s="124">
        <f>SUM(L26:L27)</f>
        <v>0</v>
      </c>
      <c r="M28" s="90">
        <f t="shared" si="22"/>
        <v>0</v>
      </c>
      <c r="N28" s="91">
        <f t="shared" si="22"/>
        <v>0</v>
      </c>
      <c r="O28" s="92">
        <f t="shared" si="22"/>
        <v>0</v>
      </c>
      <c r="P28" s="93">
        <f>P26+P27</f>
        <v>0</v>
      </c>
      <c r="Q28" s="124">
        <f>SUM(Q26:Q27)</f>
        <v>0</v>
      </c>
      <c r="R28" s="90">
        <f t="shared" si="22"/>
        <v>0</v>
      </c>
      <c r="S28" s="91">
        <f t="shared" si="22"/>
        <v>0</v>
      </c>
      <c r="T28" s="92">
        <f t="shared" si="22"/>
        <v>0</v>
      </c>
      <c r="U28" s="93">
        <f>U26+U27</f>
        <v>0</v>
      </c>
      <c r="V28" s="126">
        <f>SUM(V26:V27)</f>
        <v>0</v>
      </c>
      <c r="W28" s="101"/>
      <c r="X28" s="101"/>
      <c r="Y28" s="102"/>
      <c r="Z28" s="101"/>
      <c r="AA28" s="101"/>
      <c r="AB28" s="101"/>
      <c r="AC28" s="102"/>
      <c r="AD28" s="101"/>
      <c r="AE28" s="101"/>
      <c r="AF28" s="101"/>
      <c r="AG28" s="102"/>
      <c r="AH28" s="103"/>
    </row>
    <row r="29" spans="1:34" ht="39" customHeight="1" thickBot="1" thickTop="1">
      <c r="A29" s="104" t="s">
        <v>20</v>
      </c>
      <c r="B29" s="48"/>
      <c r="C29" s="227"/>
      <c r="D29" s="228"/>
      <c r="E29" s="228"/>
      <c r="F29" s="228"/>
      <c r="G29" s="229"/>
      <c r="H29" s="227"/>
      <c r="I29" s="228"/>
      <c r="J29" s="228"/>
      <c r="K29" s="228"/>
      <c r="L29" s="229"/>
      <c r="M29" s="227"/>
      <c r="N29" s="228"/>
      <c r="O29" s="228"/>
      <c r="P29" s="228"/>
      <c r="Q29" s="229"/>
      <c r="R29" s="227"/>
      <c r="S29" s="228"/>
      <c r="T29" s="228"/>
      <c r="U29" s="228"/>
      <c r="V29" s="230"/>
      <c r="W29" s="231"/>
      <c r="X29" s="231"/>
      <c r="Y29" s="231"/>
      <c r="Z29" s="232"/>
      <c r="AA29" s="224"/>
      <c r="AB29" s="231"/>
      <c r="AC29" s="231"/>
      <c r="AD29" s="232"/>
      <c r="AE29" s="224"/>
      <c r="AF29" s="225"/>
      <c r="AG29" s="225"/>
      <c r="AH29" s="226"/>
    </row>
    <row r="30" spans="1:22" ht="12.75" thickTop="1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107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ht="12">
      <c r="A31" s="105"/>
      <c r="B31" s="106"/>
      <c r="C31" s="106"/>
      <c r="D31" s="106"/>
      <c r="E31" s="106"/>
      <c r="F31" s="106"/>
      <c r="G31" s="106"/>
      <c r="H31" s="106"/>
      <c r="I31" s="106"/>
      <c r="J31" s="107"/>
      <c r="K31" s="107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</sheetData>
  <sheetProtection/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AE1:AH3"/>
    <mergeCell ref="V8:V10"/>
    <mergeCell ref="W1:Z3"/>
    <mergeCell ref="V5:V7"/>
    <mergeCell ref="R1:V3"/>
    <mergeCell ref="W29:Z29"/>
    <mergeCell ref="R29:V29"/>
    <mergeCell ref="M1:Q3"/>
    <mergeCell ref="A4:B4"/>
    <mergeCell ref="A5:A7"/>
    <mergeCell ref="A8:A10"/>
    <mergeCell ref="A1:B3"/>
    <mergeCell ref="G14:G16"/>
    <mergeCell ref="C1:G3"/>
    <mergeCell ref="H1:L3"/>
    <mergeCell ref="A20:A22"/>
    <mergeCell ref="Q8:Q10"/>
    <mergeCell ref="Q5:Q7"/>
    <mergeCell ref="AA29:AD29"/>
    <mergeCell ref="AA1:AD3"/>
    <mergeCell ref="L5:L7"/>
    <mergeCell ref="G8:G10"/>
    <mergeCell ref="L11:L13"/>
    <mergeCell ref="G11:G13"/>
    <mergeCell ref="V11:V1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lastPrinted>2009-02-25T16:21:28Z</cp:lastPrinted>
  <dcterms:created xsi:type="dcterms:W3CDTF">2004-01-15T10:04:55Z</dcterms:created>
  <dcterms:modified xsi:type="dcterms:W3CDTF">2016-05-17T12:34:22Z</dcterms:modified>
  <cp:category/>
  <cp:version/>
  <cp:contentType/>
  <cp:contentStatus/>
</cp:coreProperties>
</file>